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ibur\Dropbox (Personal)\Principally Uncertain\Principally Uncertain - Shared\Articles\One Dollar One Vote\"/>
    </mc:Choice>
  </mc:AlternateContent>
  <bookViews>
    <workbookView xWindow="2200" yWindow="0" windowWidth="24480" windowHeight="16420" tabRatio="500"/>
  </bookViews>
  <sheets>
    <sheet name="Chart" sheetId="6" r:id="rId1"/>
    <sheet name="Income" sheetId="1" r:id="rId2"/>
    <sheet name="Rates of return" sheetId="5" r:id="rId3"/>
    <sheet name="Accumulated Wealth S&amp;P 500" sheetId="4" r:id="rId4"/>
    <sheet name="Accumulated Wealth 10Tres" sheetId="7" r:id="rId5"/>
    <sheet name="scratch" sheetId="3" r:id="rId6"/>
  </sheets>
  <definedNames>
    <definedName name="_xlnm._FilterDatabase" localSheetId="5" hidden="1">scratch!$A$1:$B$44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" i="4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T5" i="7"/>
  <c r="T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U4" i="7"/>
  <c r="U5" i="7"/>
  <c r="V5" i="7"/>
  <c r="V4" i="7"/>
  <c r="W4" i="7"/>
  <c r="W5" i="7"/>
  <c r="X5" i="7"/>
  <c r="X4" i="7"/>
  <c r="Y4" i="7"/>
  <c r="Y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T6" i="7"/>
  <c r="U6" i="7"/>
  <c r="V6" i="7"/>
  <c r="W6" i="7"/>
  <c r="X6" i="7"/>
  <c r="Y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T7" i="7"/>
  <c r="U7" i="7"/>
  <c r="V7" i="7"/>
  <c r="W7" i="7"/>
  <c r="X7" i="7"/>
  <c r="Y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T8" i="7"/>
  <c r="U8" i="7"/>
  <c r="V8" i="7"/>
  <c r="W8" i="7"/>
  <c r="X8" i="7"/>
  <c r="Y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T9" i="7"/>
  <c r="U9" i="7"/>
  <c r="V9" i="7"/>
  <c r="W9" i="7"/>
  <c r="X9" i="7"/>
  <c r="Y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T10" i="7"/>
  <c r="U10" i="7"/>
  <c r="V10" i="7"/>
  <c r="W10" i="7"/>
  <c r="X10" i="7"/>
  <c r="Y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T11" i="7"/>
  <c r="U11" i="7"/>
  <c r="V11" i="7"/>
  <c r="W11" i="7"/>
  <c r="X11" i="7"/>
  <c r="Y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T12" i="7"/>
  <c r="U12" i="7"/>
  <c r="V12" i="7"/>
  <c r="W12" i="7"/>
  <c r="X12" i="7"/>
  <c r="Y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T13" i="7"/>
  <c r="U13" i="7"/>
  <c r="V13" i="7"/>
  <c r="W13" i="7"/>
  <c r="X13" i="7"/>
  <c r="Y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T14" i="7"/>
  <c r="U14" i="7"/>
  <c r="V14" i="7"/>
  <c r="W14" i="7"/>
  <c r="X14" i="7"/>
  <c r="Y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T15" i="7"/>
  <c r="U15" i="7"/>
  <c r="V15" i="7"/>
  <c r="W15" i="7"/>
  <c r="X15" i="7"/>
  <c r="Y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T16" i="7"/>
  <c r="U16" i="7"/>
  <c r="V16" i="7"/>
  <c r="W16" i="7"/>
  <c r="X16" i="7"/>
  <c r="Y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T17" i="7"/>
  <c r="U17" i="7"/>
  <c r="V17" i="7"/>
  <c r="W17" i="7"/>
  <c r="X17" i="7"/>
  <c r="Y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T18" i="7"/>
  <c r="U18" i="7"/>
  <c r="V18" i="7"/>
  <c r="W18" i="7"/>
  <c r="X18" i="7"/>
  <c r="Y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T19" i="7"/>
  <c r="U19" i="7"/>
  <c r="V19" i="7"/>
  <c r="W19" i="7"/>
  <c r="X19" i="7"/>
  <c r="Y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T20" i="7"/>
  <c r="U20" i="7"/>
  <c r="V20" i="7"/>
  <c r="W20" i="7"/>
  <c r="X20" i="7"/>
  <c r="Y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T21" i="7"/>
  <c r="U21" i="7"/>
  <c r="V21" i="7"/>
  <c r="W21" i="7"/>
  <c r="X21" i="7"/>
  <c r="Y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T22" i="7"/>
  <c r="U22" i="7"/>
  <c r="V22" i="7"/>
  <c r="W22" i="7"/>
  <c r="X22" i="7"/>
  <c r="Y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T23" i="7"/>
  <c r="U23" i="7"/>
  <c r="V23" i="7"/>
  <c r="W23" i="7"/>
  <c r="X23" i="7"/>
  <c r="Y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T24" i="7"/>
  <c r="U24" i="7"/>
  <c r="V24" i="7"/>
  <c r="W24" i="7"/>
  <c r="X24" i="7"/>
  <c r="Y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T25" i="7"/>
  <c r="U25" i="7"/>
  <c r="V25" i="7"/>
  <c r="W25" i="7"/>
  <c r="X25" i="7"/>
  <c r="Y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T26" i="7"/>
  <c r="U26" i="7"/>
  <c r="V26" i="7"/>
  <c r="W26" i="7"/>
  <c r="X26" i="7"/>
  <c r="Y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T27" i="7"/>
  <c r="U27" i="7"/>
  <c r="V27" i="7"/>
  <c r="W27" i="7"/>
  <c r="X27" i="7"/>
  <c r="Y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T28" i="7"/>
  <c r="U28" i="7"/>
  <c r="V28" i="7"/>
  <c r="W28" i="7"/>
  <c r="X28" i="7"/>
  <c r="Y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T29" i="7"/>
  <c r="U29" i="7"/>
  <c r="V29" i="7"/>
  <c r="W29" i="7"/>
  <c r="X29" i="7"/>
  <c r="Y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T30" i="7"/>
  <c r="U30" i="7"/>
  <c r="V30" i="7"/>
  <c r="W30" i="7"/>
  <c r="X30" i="7"/>
  <c r="Y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T31" i="7"/>
  <c r="U31" i="7"/>
  <c r="V31" i="7"/>
  <c r="W31" i="7"/>
  <c r="X31" i="7"/>
  <c r="Y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T32" i="7"/>
  <c r="U32" i="7"/>
  <c r="V32" i="7"/>
  <c r="W32" i="7"/>
  <c r="X32" i="7"/>
  <c r="Y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T33" i="7"/>
  <c r="U33" i="7"/>
  <c r="V33" i="7"/>
  <c r="W33" i="7"/>
  <c r="X33" i="7"/>
  <c r="Y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T34" i="7"/>
  <c r="U34" i="7"/>
  <c r="V34" i="7"/>
  <c r="W34" i="7"/>
  <c r="X34" i="7"/>
  <c r="Y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T35" i="7"/>
  <c r="U35" i="7"/>
  <c r="V35" i="7"/>
  <c r="W35" i="7"/>
  <c r="X35" i="7"/>
  <c r="Y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T36" i="7"/>
  <c r="U36" i="7"/>
  <c r="V36" i="7"/>
  <c r="W36" i="7"/>
  <c r="X36" i="7"/>
  <c r="Y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T37" i="7"/>
  <c r="U37" i="7"/>
  <c r="V37" i="7"/>
  <c r="W37" i="7"/>
  <c r="X37" i="7"/>
  <c r="Y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T38" i="7"/>
  <c r="U38" i="7"/>
  <c r="V38" i="7"/>
  <c r="W38" i="7"/>
  <c r="X38" i="7"/>
  <c r="Y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T39" i="7"/>
  <c r="U39" i="7"/>
  <c r="V39" i="7"/>
  <c r="W39" i="7"/>
  <c r="X39" i="7"/>
  <c r="Y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T40" i="7"/>
  <c r="U40" i="7"/>
  <c r="V40" i="7"/>
  <c r="W40" i="7"/>
  <c r="X40" i="7"/>
  <c r="Y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T41" i="7"/>
  <c r="U41" i="7"/>
  <c r="V41" i="7"/>
  <c r="W41" i="7"/>
  <c r="X41" i="7"/>
  <c r="Y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T42" i="7"/>
  <c r="U42" i="7"/>
  <c r="V42" i="7"/>
  <c r="W42" i="7"/>
  <c r="X42" i="7"/>
  <c r="Y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T43" i="7"/>
  <c r="U43" i="7"/>
  <c r="V43" i="7"/>
  <c r="W43" i="7"/>
  <c r="X43" i="7"/>
  <c r="Y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T44" i="7"/>
  <c r="U44" i="7"/>
  <c r="V44" i="7"/>
  <c r="W44" i="7"/>
  <c r="X44" i="7"/>
  <c r="Y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T45" i="7"/>
  <c r="U45" i="7"/>
  <c r="V45" i="7"/>
  <c r="W45" i="7"/>
  <c r="X45" i="7"/>
  <c r="Y45" i="7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Y4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Y5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Y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Y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Y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Y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Y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Y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Y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Y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Y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Y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Y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Y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Y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Y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Y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Y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Y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Y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Y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Y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Y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Y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Y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Y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Y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Y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Y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Y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Y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Y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Y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Y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Y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Y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Y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Y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Y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Y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Y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Y45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</calcChain>
</file>

<file path=xl/sharedStrings.xml><?xml version="1.0" encoding="utf-8"?>
<sst xmlns="http://schemas.openxmlformats.org/spreadsheetml/2006/main" count="141" uniqueCount="45">
  <si>
    <t>Region and year</t>
  </si>
  <si>
    <t>Number</t>
  </si>
  <si>
    <t>(thousands)</t>
  </si>
  <si>
    <t>Median income</t>
  </si>
  <si>
    <t>Current</t>
  </si>
  <si>
    <t>dollars</t>
  </si>
  <si>
    <t>2013 (39)</t>
  </si>
  <si>
    <t>2013 (38)</t>
  </si>
  <si>
    <t>2010 (37)</t>
  </si>
  <si>
    <t>2009 (36)</t>
  </si>
  <si>
    <t>2004 (35)</t>
  </si>
  <si>
    <t>2000 (30)</t>
  </si>
  <si>
    <t>1999 (29)</t>
  </si>
  <si>
    <t>1995 (25)</t>
  </si>
  <si>
    <t>1994 (24)</t>
  </si>
  <si>
    <t>1993 (23)</t>
  </si>
  <si>
    <t>1992 (22)</t>
  </si>
  <si>
    <t>1987 (21)</t>
  </si>
  <si>
    <t>1985 (20)</t>
  </si>
  <si>
    <t>1984 (19)</t>
  </si>
  <si>
    <t>1979 (18)</t>
  </si>
  <si>
    <t>1976 (17)</t>
  </si>
  <si>
    <t>1975 (16)</t>
  </si>
  <si>
    <t>Year</t>
  </si>
  <si>
    <t>monthly return</t>
  </si>
  <si>
    <t>Position</t>
  </si>
  <si>
    <t>monthly saving</t>
  </si>
  <si>
    <t>initial wealth</t>
  </si>
  <si>
    <t>Avg. Joe</t>
  </si>
  <si>
    <t>Salary</t>
  </si>
  <si>
    <t>accumulated wealth</t>
  </si>
  <si>
    <t>S&amp;P 500</t>
  </si>
  <si>
    <t>3mo Tbill</t>
  </si>
  <si>
    <t>10yr Bond</t>
  </si>
  <si>
    <t>ann return</t>
  </si>
  <si>
    <t>mon return multiplier</t>
  </si>
  <si>
    <t>Effective Fed Tax Rate</t>
  </si>
  <si>
    <t xml:space="preserve"> Salary </t>
  </si>
  <si>
    <t xml:space="preserve"> monthly saving </t>
  </si>
  <si>
    <t xml:space="preserve"> accumulated wealth </t>
  </si>
  <si>
    <t>10 Yr. Tres</t>
  </si>
  <si>
    <t>Median salary</t>
  </si>
  <si>
    <t>S&amp;P 500 ann. Return</t>
  </si>
  <si>
    <t>Savings rate</t>
  </si>
  <si>
    <t>Accumulated 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</si>
</sst>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0.0%"/>
    <numFmt numFmtId="166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10"/>
      <name val="Arial"/>
      <family val="2"/>
    </font>
    <font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rgb="FFAAC1D9"/>
      </bottom>
      <diagonal/>
    </border>
    <border>
      <left style="thin">
        <color rgb="FFAAC1D9"/>
      </left>
      <right style="thin">
        <color rgb="FFAAC1D9"/>
      </right>
      <top/>
      <bottom style="thin">
        <color rgb="FFAAC1D9"/>
      </bottom>
      <diagonal/>
    </border>
    <border>
      <left style="thin">
        <color rgb="FFAAC1D9"/>
      </left>
      <right style="thin">
        <color rgb="FFAAC1D9"/>
      </right>
      <top/>
      <bottom/>
      <diagonal/>
    </border>
    <border>
      <left/>
      <right style="thin">
        <color rgb="FFAAC1D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3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right" wrapText="1"/>
    </xf>
    <xf numFmtId="2" fontId="0" fillId="0" borderId="0" xfId="0" applyNumberFormat="1"/>
    <xf numFmtId="2" fontId="0" fillId="0" borderId="0" xfId="1" applyNumberFormat="1" applyFont="1"/>
    <xf numFmtId="44" fontId="0" fillId="0" borderId="0" xfId="1" applyFont="1"/>
    <xf numFmtId="0" fontId="6" fillId="0" borderId="6" xfId="0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0" fontId="6" fillId="5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5" borderId="7" xfId="0" applyFont="1" applyFill="1" applyBorder="1" applyAlignment="1">
      <alignment horizontal="center"/>
    </xf>
    <xf numFmtId="10" fontId="6" fillId="5" borderId="7" xfId="0" applyNumberFormat="1" applyFont="1" applyFill="1" applyBorder="1" applyAlignment="1">
      <alignment horizontal="center"/>
    </xf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44" fontId="0" fillId="0" borderId="0" xfId="0" applyNumberFormat="1"/>
    <xf numFmtId="44" fontId="6" fillId="0" borderId="0" xfId="0" applyNumberFormat="1" applyFont="1"/>
    <xf numFmtId="44" fontId="8" fillId="0" borderId="0" xfId="1" applyFont="1"/>
    <xf numFmtId="165" fontId="0" fillId="0" borderId="0" xfId="34" applyNumberFormat="1" applyFont="1"/>
    <xf numFmtId="10" fontId="0" fillId="0" borderId="0" xfId="34" applyNumberFormat="1" applyFont="1"/>
    <xf numFmtId="166" fontId="0" fillId="0" borderId="0" xfId="1" applyNumberFormat="1" applyFont="1"/>
    <xf numFmtId="10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34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G2" sqref="G2"/>
    </sheetView>
  </sheetViews>
  <sheetFormatPr defaultColWidth="10.6640625" defaultRowHeight="15.5" x14ac:dyDescent="0.35"/>
  <cols>
    <col min="2" max="2" width="10.9140625" bestFit="1" customWidth="1"/>
    <col min="5" max="5" width="13.5" bestFit="1" customWidth="1"/>
    <col min="8" max="8" width="13.5" bestFit="1" customWidth="1"/>
  </cols>
  <sheetData>
    <row r="1" spans="1:6" x14ac:dyDescent="0.35">
      <c r="A1" t="s">
        <v>23</v>
      </c>
      <c r="B1" t="s">
        <v>41</v>
      </c>
      <c r="C1" t="s">
        <v>36</v>
      </c>
      <c r="D1" t="s">
        <v>42</v>
      </c>
      <c r="E1" t="s">
        <v>44</v>
      </c>
      <c r="F1" t="s">
        <v>43</v>
      </c>
    </row>
    <row r="2" spans="1:6" x14ac:dyDescent="0.35">
      <c r="A2">
        <v>1974</v>
      </c>
      <c r="E2">
        <v>0</v>
      </c>
      <c r="F2" s="31">
        <v>0.1</v>
      </c>
    </row>
    <row r="3" spans="1:6" x14ac:dyDescent="0.35">
      <c r="A3">
        <v>1975</v>
      </c>
      <c r="B3" s="30">
        <v>11800</v>
      </c>
      <c r="C3" s="28">
        <v>0.19</v>
      </c>
      <c r="D3" s="29">
        <v>0.37</v>
      </c>
      <c r="E3" s="30">
        <v>1108.6898357160546</v>
      </c>
      <c r="F3" s="31">
        <v>0.1</v>
      </c>
    </row>
    <row r="4" spans="1:6" x14ac:dyDescent="0.35">
      <c r="A4">
        <v>1976</v>
      </c>
      <c r="B4" s="30">
        <v>12686</v>
      </c>
      <c r="C4" s="28">
        <v>0.19</v>
      </c>
      <c r="D4" s="29">
        <v>0.23830000000000001</v>
      </c>
      <c r="E4" s="30">
        <v>2508.3603299919723</v>
      </c>
      <c r="F4" s="31">
        <v>0.1</v>
      </c>
    </row>
    <row r="5" spans="1:6" x14ac:dyDescent="0.35">
      <c r="A5">
        <v>1977</v>
      </c>
      <c r="B5" s="30">
        <v>13572</v>
      </c>
      <c r="C5" s="28">
        <v>0.19</v>
      </c>
      <c r="D5" s="29">
        <v>-6.9800000000000001E-2</v>
      </c>
      <c r="E5" s="30">
        <v>3396.9798949350143</v>
      </c>
      <c r="F5" s="31">
        <v>0.1</v>
      </c>
    </row>
    <row r="6" spans="1:6" x14ac:dyDescent="0.35">
      <c r="A6">
        <v>1978</v>
      </c>
      <c r="B6" s="30">
        <v>15064</v>
      </c>
      <c r="C6" s="28">
        <v>0.19</v>
      </c>
      <c r="D6" s="29">
        <v>6.5100000000000005E-2</v>
      </c>
      <c r="E6" s="30">
        <v>4874.2999699665706</v>
      </c>
      <c r="F6" s="31">
        <v>0.1</v>
      </c>
    </row>
    <row r="7" spans="1:6" x14ac:dyDescent="0.35">
      <c r="A7">
        <v>1979</v>
      </c>
      <c r="B7" s="30">
        <v>16461</v>
      </c>
      <c r="C7" s="28">
        <v>0.19</v>
      </c>
      <c r="D7" s="29">
        <v>0.1852</v>
      </c>
      <c r="E7" s="30">
        <v>7220.0692928345161</v>
      </c>
      <c r="F7" s="31">
        <v>0.1</v>
      </c>
    </row>
    <row r="8" spans="1:6" x14ac:dyDescent="0.35">
      <c r="A8">
        <v>1980</v>
      </c>
      <c r="B8" s="30">
        <v>17710</v>
      </c>
      <c r="C8" s="28">
        <v>0.189</v>
      </c>
      <c r="D8" s="29">
        <v>0.31740000000000002</v>
      </c>
      <c r="E8" s="30">
        <v>11146.557001091025</v>
      </c>
      <c r="F8" s="31">
        <v>0.1</v>
      </c>
    </row>
    <row r="9" spans="1:6" x14ac:dyDescent="0.35">
      <c r="A9">
        <v>1981</v>
      </c>
      <c r="B9" s="30">
        <v>19074</v>
      </c>
      <c r="C9" s="28">
        <v>0.19399999999999998</v>
      </c>
      <c r="D9" s="29">
        <v>-4.7E-2</v>
      </c>
      <c r="E9" s="30">
        <v>12126.627985013874</v>
      </c>
      <c r="F9" s="31">
        <v>0.1</v>
      </c>
    </row>
    <row r="10" spans="1:6" x14ac:dyDescent="0.35">
      <c r="A10">
        <v>1982</v>
      </c>
      <c r="B10" s="30">
        <v>20171</v>
      </c>
      <c r="C10" s="28">
        <v>0.18</v>
      </c>
      <c r="D10" s="29">
        <v>0.20419999999999999</v>
      </c>
      <c r="E10" s="30">
        <v>16406.51947074183</v>
      </c>
      <c r="F10" s="31">
        <v>0.1</v>
      </c>
    </row>
    <row r="11" spans="1:6" x14ac:dyDescent="0.35">
      <c r="A11">
        <v>1983</v>
      </c>
      <c r="B11" s="30">
        <v>20885</v>
      </c>
      <c r="C11" s="28">
        <v>0.17500000000000002</v>
      </c>
      <c r="D11" s="29">
        <v>0.22339999999999999</v>
      </c>
      <c r="E11" s="30">
        <v>21964.75207614512</v>
      </c>
      <c r="F11" s="31">
        <v>0.1</v>
      </c>
    </row>
    <row r="12" spans="1:6" x14ac:dyDescent="0.35">
      <c r="A12">
        <v>1984</v>
      </c>
      <c r="B12" s="30">
        <v>22415</v>
      </c>
      <c r="C12" s="28">
        <v>0.18</v>
      </c>
      <c r="D12" s="29">
        <v>6.1499999999999999E-2</v>
      </c>
      <c r="E12" s="30">
        <v>25204.865528912898</v>
      </c>
      <c r="F12" s="31">
        <v>0.1</v>
      </c>
    </row>
    <row r="13" spans="1:6" x14ac:dyDescent="0.35">
      <c r="A13">
        <v>1985</v>
      </c>
      <c r="B13" s="30">
        <v>23618</v>
      </c>
      <c r="C13" s="28">
        <v>0.18100000000000002</v>
      </c>
      <c r="D13" s="29">
        <v>0.31240000000000001</v>
      </c>
      <c r="E13" s="30">
        <v>35276.56334257056</v>
      </c>
      <c r="F13" s="31">
        <v>0.1</v>
      </c>
    </row>
    <row r="14" spans="1:6" x14ac:dyDescent="0.35">
      <c r="A14">
        <v>1986</v>
      </c>
      <c r="B14" s="30">
        <v>24897</v>
      </c>
      <c r="C14" s="28">
        <v>0.18100000000000002</v>
      </c>
      <c r="D14" s="29">
        <v>0.18490000000000001</v>
      </c>
      <c r="E14" s="30">
        <v>44005.775554202541</v>
      </c>
      <c r="F14" s="31">
        <v>0.1</v>
      </c>
    </row>
    <row r="15" spans="1:6" x14ac:dyDescent="0.35">
      <c r="A15">
        <v>1987</v>
      </c>
      <c r="B15" s="30">
        <v>26061</v>
      </c>
      <c r="C15" s="28">
        <v>0.17600000000000002</v>
      </c>
      <c r="D15" s="29">
        <v>5.8099999999999999E-2</v>
      </c>
      <c r="E15" s="30">
        <v>48766.538622311033</v>
      </c>
      <c r="F15" s="31">
        <v>0.1</v>
      </c>
    </row>
    <row r="16" spans="1:6" x14ac:dyDescent="0.35">
      <c r="A16">
        <v>1988</v>
      </c>
      <c r="B16" s="30">
        <v>27225</v>
      </c>
      <c r="C16" s="28">
        <v>0.17899999999999999</v>
      </c>
      <c r="D16" s="29">
        <v>0.16539999999999999</v>
      </c>
      <c r="E16" s="30">
        <v>59232.460273200028</v>
      </c>
      <c r="F16" s="31">
        <v>0.1</v>
      </c>
    </row>
    <row r="17" spans="1:6" x14ac:dyDescent="0.35">
      <c r="A17">
        <v>1989</v>
      </c>
      <c r="B17" s="30">
        <v>28906</v>
      </c>
      <c r="C17" s="28">
        <v>0.17899999999999999</v>
      </c>
      <c r="D17" s="29">
        <v>0.31480000000000002</v>
      </c>
      <c r="E17" s="30">
        <v>80577.532978860123</v>
      </c>
      <c r="F17" s="31">
        <v>0.1</v>
      </c>
    </row>
    <row r="18" spans="1:6" x14ac:dyDescent="0.35">
      <c r="A18">
        <v>1990</v>
      </c>
      <c r="B18" s="30">
        <v>29943</v>
      </c>
      <c r="C18" s="28">
        <v>0.17800000000000002</v>
      </c>
      <c r="D18" s="29">
        <v>-3.0599999999999999E-2</v>
      </c>
      <c r="E18" s="30">
        <v>80538.461433942837</v>
      </c>
      <c r="F18" s="31">
        <v>0.1</v>
      </c>
    </row>
    <row r="19" spans="1:6" x14ac:dyDescent="0.35">
      <c r="A19">
        <v>1991</v>
      </c>
      <c r="B19" s="30">
        <v>30126</v>
      </c>
      <c r="C19" s="28">
        <v>0.17500000000000002</v>
      </c>
      <c r="D19" s="29">
        <v>0.30230000000000001</v>
      </c>
      <c r="E19" s="30">
        <v>107698.59157121601</v>
      </c>
      <c r="F19" s="31">
        <v>0.1</v>
      </c>
    </row>
    <row r="20" spans="1:6" x14ac:dyDescent="0.35">
      <c r="A20">
        <v>1992</v>
      </c>
      <c r="B20" s="30">
        <v>30636</v>
      </c>
      <c r="C20" s="28">
        <v>0.17300000000000001</v>
      </c>
      <c r="D20" s="29">
        <v>7.4899999999999994E-2</v>
      </c>
      <c r="E20" s="30">
        <v>118384.65539331599</v>
      </c>
      <c r="F20" s="31">
        <v>0.1</v>
      </c>
    </row>
    <row r="21" spans="1:6" x14ac:dyDescent="0.35">
      <c r="A21">
        <v>1993</v>
      </c>
      <c r="B21" s="30">
        <v>31241</v>
      </c>
      <c r="C21" s="28">
        <v>0.17199999999999999</v>
      </c>
      <c r="D21" s="29">
        <v>9.9699999999999997E-2</v>
      </c>
      <c r="E21" s="30">
        <v>132890.53623559361</v>
      </c>
      <c r="F21" s="31">
        <v>0.1</v>
      </c>
    </row>
    <row r="22" spans="1:6" x14ac:dyDescent="0.35">
      <c r="A22">
        <v>1994</v>
      </c>
      <c r="B22" s="30">
        <v>32264</v>
      </c>
      <c r="C22" s="28">
        <v>0.17199999999999999</v>
      </c>
      <c r="D22" s="29">
        <v>1.3299999999999999E-2</v>
      </c>
      <c r="E22" s="30">
        <v>137345.68548938728</v>
      </c>
      <c r="F22" s="31">
        <v>0.1</v>
      </c>
    </row>
    <row r="23" spans="1:6" x14ac:dyDescent="0.35">
      <c r="A23">
        <v>1995</v>
      </c>
      <c r="B23" s="30">
        <v>34076</v>
      </c>
      <c r="C23" s="28">
        <v>0.17199999999999999</v>
      </c>
      <c r="D23" s="29">
        <v>0.372</v>
      </c>
      <c r="E23" s="30">
        <v>191713.41300450524</v>
      </c>
      <c r="F23" s="31">
        <v>0.1</v>
      </c>
    </row>
    <row r="24" spans="1:6" x14ac:dyDescent="0.35">
      <c r="A24">
        <v>1996</v>
      </c>
      <c r="B24" s="30">
        <v>35492</v>
      </c>
      <c r="C24" s="28">
        <v>0.17100000000000001</v>
      </c>
      <c r="D24" s="29">
        <v>0.2268</v>
      </c>
      <c r="E24" s="30">
        <v>238430.87239842469</v>
      </c>
      <c r="F24" s="31">
        <v>0.1</v>
      </c>
    </row>
    <row r="25" spans="1:6" x14ac:dyDescent="0.35">
      <c r="A25">
        <v>1997</v>
      </c>
      <c r="B25" s="30">
        <v>37005</v>
      </c>
      <c r="C25" s="28">
        <v>0.17300000000000001</v>
      </c>
      <c r="D25" s="29">
        <v>0.33100000000000002</v>
      </c>
      <c r="E25" s="30">
        <v>320852.14372025017</v>
      </c>
      <c r="F25" s="31">
        <v>0.1</v>
      </c>
    </row>
    <row r="26" spans="1:6" x14ac:dyDescent="0.35">
      <c r="A26">
        <v>1998</v>
      </c>
      <c r="B26" s="30">
        <v>38885</v>
      </c>
      <c r="C26" s="28">
        <v>0.16700000000000001</v>
      </c>
      <c r="D26" s="29">
        <v>0.28339999999999999</v>
      </c>
      <c r="E26" s="30">
        <v>415422.56179605389</v>
      </c>
      <c r="F26" s="31">
        <v>0.1</v>
      </c>
    </row>
    <row r="27" spans="1:6" x14ac:dyDescent="0.35">
      <c r="A27">
        <v>1999</v>
      </c>
      <c r="B27" s="30">
        <v>40696</v>
      </c>
      <c r="C27" s="28">
        <v>0.16800000000000001</v>
      </c>
      <c r="D27" s="29">
        <v>0.2089</v>
      </c>
      <c r="E27" s="30">
        <v>505903.33088958706</v>
      </c>
      <c r="F27" s="31">
        <v>0.1</v>
      </c>
    </row>
    <row r="28" spans="1:6" x14ac:dyDescent="0.35">
      <c r="A28">
        <v>2000</v>
      </c>
      <c r="B28" s="30">
        <v>41990</v>
      </c>
      <c r="C28" s="28">
        <v>0.16600000000000001</v>
      </c>
      <c r="D28" s="29">
        <v>-9.0300000000000005E-2</v>
      </c>
      <c r="E28" s="30">
        <v>463574.81219225685</v>
      </c>
      <c r="F28" s="31">
        <v>0.1</v>
      </c>
    </row>
    <row r="29" spans="1:6" x14ac:dyDescent="0.35">
      <c r="A29">
        <v>2001</v>
      </c>
      <c r="B29" s="30">
        <v>42228</v>
      </c>
      <c r="C29" s="28">
        <v>0.15</v>
      </c>
      <c r="D29" s="29">
        <v>-0.11849999999999999</v>
      </c>
      <c r="E29" s="30">
        <v>412031.19027391291</v>
      </c>
      <c r="F29" s="31">
        <v>0.1</v>
      </c>
    </row>
    <row r="30" spans="1:6" x14ac:dyDescent="0.35">
      <c r="A30">
        <v>2002</v>
      </c>
      <c r="B30" s="30">
        <v>42409</v>
      </c>
      <c r="C30" s="28">
        <v>0.14499999999999999</v>
      </c>
      <c r="D30" s="29">
        <v>-0.21970000000000001</v>
      </c>
      <c r="E30" s="30">
        <v>324752.44978941785</v>
      </c>
      <c r="F30" s="31">
        <v>0.1</v>
      </c>
    </row>
    <row r="31" spans="1:6" x14ac:dyDescent="0.35">
      <c r="A31">
        <v>2003</v>
      </c>
      <c r="B31" s="30">
        <v>43318</v>
      </c>
      <c r="C31" s="28">
        <v>0.13600000000000001</v>
      </c>
      <c r="D31" s="29">
        <v>0.28360000000000002</v>
      </c>
      <c r="E31" s="30">
        <v>421059.49775195279</v>
      </c>
      <c r="F31" s="31">
        <v>0.1</v>
      </c>
    </row>
    <row r="32" spans="1:6" x14ac:dyDescent="0.35">
      <c r="A32">
        <v>2004</v>
      </c>
      <c r="B32" s="30">
        <v>44334</v>
      </c>
      <c r="C32" s="28">
        <v>0.13800000000000001</v>
      </c>
      <c r="D32" s="29">
        <v>0.1074</v>
      </c>
      <c r="E32" s="30">
        <v>470287.53201277467</v>
      </c>
      <c r="F32" s="31">
        <v>0.1</v>
      </c>
    </row>
    <row r="33" spans="1:6" x14ac:dyDescent="0.35">
      <c r="A33">
        <v>2005</v>
      </c>
      <c r="B33" s="30">
        <v>46326</v>
      </c>
      <c r="C33" s="28">
        <v>0.13900000000000001</v>
      </c>
      <c r="D33" s="29">
        <v>4.8300000000000003E-2</v>
      </c>
      <c r="E33" s="30">
        <v>497078.63556462008</v>
      </c>
      <c r="F33" s="31">
        <v>0.1</v>
      </c>
    </row>
    <row r="34" spans="1:6" x14ac:dyDescent="0.35">
      <c r="A34">
        <v>2006</v>
      </c>
      <c r="B34" s="30">
        <v>48201</v>
      </c>
      <c r="C34" s="28">
        <v>0.14000000000000001</v>
      </c>
      <c r="D34" s="29">
        <v>0.15609999999999999</v>
      </c>
      <c r="E34" s="30">
        <v>579106.70988449967</v>
      </c>
      <c r="F34" s="31">
        <v>0.1</v>
      </c>
    </row>
    <row r="35" spans="1:6" x14ac:dyDescent="0.35">
      <c r="A35">
        <v>2007</v>
      </c>
      <c r="B35" s="30">
        <v>50233</v>
      </c>
      <c r="C35" s="28">
        <v>0.14099999999999999</v>
      </c>
      <c r="D35" s="29">
        <v>5.4800000000000001E-2</v>
      </c>
      <c r="E35" s="30">
        <v>615264.10712520848</v>
      </c>
      <c r="F35" s="31">
        <v>0.1</v>
      </c>
    </row>
    <row r="36" spans="1:6" x14ac:dyDescent="0.35">
      <c r="A36">
        <v>2008</v>
      </c>
      <c r="B36" s="30">
        <v>50303</v>
      </c>
      <c r="C36" s="28">
        <v>0.11599999999999999</v>
      </c>
      <c r="D36" s="29">
        <v>-0.36549999999999999</v>
      </c>
      <c r="E36" s="30">
        <v>394025.95650708978</v>
      </c>
      <c r="F36" s="31">
        <v>0.1</v>
      </c>
    </row>
    <row r="37" spans="1:6" x14ac:dyDescent="0.35">
      <c r="A37">
        <v>2009</v>
      </c>
      <c r="B37" s="30">
        <v>49777</v>
      </c>
      <c r="C37" s="28">
        <v>0.111</v>
      </c>
      <c r="D37" s="29">
        <v>0.25940000000000002</v>
      </c>
      <c r="E37" s="30">
        <v>501165.69211697712</v>
      </c>
      <c r="F37" s="31">
        <v>0.1</v>
      </c>
    </row>
    <row r="38" spans="1:6" x14ac:dyDescent="0.35">
      <c r="A38">
        <v>2010</v>
      </c>
      <c r="B38" s="30">
        <v>49276</v>
      </c>
      <c r="C38" s="28">
        <v>0.115</v>
      </c>
      <c r="D38" s="29">
        <v>0.1482</v>
      </c>
      <c r="E38" s="30">
        <v>580088.20078638394</v>
      </c>
      <c r="F38" s="31">
        <v>0.1</v>
      </c>
    </row>
    <row r="39" spans="1:6" x14ac:dyDescent="0.35">
      <c r="A39">
        <v>2011</v>
      </c>
      <c r="B39" s="30">
        <v>50054</v>
      </c>
      <c r="C39" s="28">
        <v>0.11199999999999999</v>
      </c>
      <c r="D39" s="29">
        <v>2.1000000000000001E-2</v>
      </c>
      <c r="E39" s="30">
        <v>596757.46882573573</v>
      </c>
      <c r="F39" s="31">
        <v>0.1</v>
      </c>
    </row>
    <row r="40" spans="1:6" x14ac:dyDescent="0.35">
      <c r="A40">
        <v>2012</v>
      </c>
      <c r="B40" s="30">
        <v>51017</v>
      </c>
      <c r="C40" s="28">
        <v>0.115</v>
      </c>
      <c r="D40" s="29">
        <v>0.15890000000000001</v>
      </c>
      <c r="E40" s="30">
        <v>696417.30681357963</v>
      </c>
      <c r="F40" s="31">
        <v>0.1</v>
      </c>
    </row>
    <row r="41" spans="1:6" x14ac:dyDescent="0.35">
      <c r="A41">
        <v>2013</v>
      </c>
      <c r="B41" s="30">
        <v>53585</v>
      </c>
      <c r="C41" s="28">
        <v>0.128</v>
      </c>
      <c r="D41" s="29">
        <v>0.32150000000000001</v>
      </c>
      <c r="E41" s="30">
        <v>925642.00118425966</v>
      </c>
      <c r="F41" s="31">
        <v>0.1</v>
      </c>
    </row>
    <row r="42" spans="1:6" x14ac:dyDescent="0.35">
      <c r="A42">
        <v>2014</v>
      </c>
      <c r="B42" s="30">
        <v>53657</v>
      </c>
      <c r="C42" s="28">
        <v>0.128</v>
      </c>
      <c r="D42" s="29">
        <v>0.13519999999999999</v>
      </c>
      <c r="E42" s="30">
        <v>1055750.9888075504</v>
      </c>
      <c r="F42" s="31">
        <v>0.1</v>
      </c>
    </row>
    <row r="43" spans="1:6" x14ac:dyDescent="0.35">
      <c r="A43">
        <v>2015</v>
      </c>
      <c r="B43" s="30">
        <v>56516</v>
      </c>
      <c r="C43" s="28">
        <v>0.128</v>
      </c>
      <c r="D43" s="29">
        <v>1.3599999999999999E-2</v>
      </c>
      <c r="E43" s="30">
        <v>1075068.0416148966</v>
      </c>
      <c r="F43" s="31">
        <v>0.1</v>
      </c>
    </row>
    <row r="44" spans="1:6" x14ac:dyDescent="0.35">
      <c r="A44">
        <v>2016</v>
      </c>
      <c r="B44" s="30">
        <v>59039</v>
      </c>
      <c r="C44" s="28">
        <v>0.128</v>
      </c>
      <c r="D44" s="29">
        <v>0.1174</v>
      </c>
      <c r="E44" s="30">
        <v>1206700.6956605853</v>
      </c>
      <c r="F44" s="31">
        <v>0.1</v>
      </c>
    </row>
    <row r="45" spans="1:6" x14ac:dyDescent="0.35">
      <c r="A45">
        <v>1974</v>
      </c>
      <c r="E45">
        <v>0</v>
      </c>
      <c r="F45" s="31">
        <v>0.25</v>
      </c>
    </row>
    <row r="46" spans="1:6" x14ac:dyDescent="0.35">
      <c r="A46">
        <v>1975</v>
      </c>
      <c r="B46" s="30">
        <v>11800</v>
      </c>
      <c r="C46" s="28">
        <v>0.19</v>
      </c>
      <c r="D46" s="29">
        <v>0.37</v>
      </c>
      <c r="E46" s="30">
        <v>2771.7245892901365</v>
      </c>
      <c r="F46" s="31">
        <v>0.25</v>
      </c>
    </row>
    <row r="47" spans="1:6" x14ac:dyDescent="0.35">
      <c r="A47">
        <v>1976</v>
      </c>
      <c r="B47" s="30">
        <v>12686</v>
      </c>
      <c r="C47" s="28">
        <v>0.19</v>
      </c>
      <c r="D47" s="29">
        <v>0.23830000000000001</v>
      </c>
      <c r="E47" s="30">
        <v>6270.9008249799308</v>
      </c>
      <c r="F47" s="31">
        <v>0.25</v>
      </c>
    </row>
    <row r="48" spans="1:6" x14ac:dyDescent="0.35">
      <c r="A48">
        <v>1977</v>
      </c>
      <c r="B48" s="30">
        <v>13572</v>
      </c>
      <c r="C48" s="28">
        <v>0.19</v>
      </c>
      <c r="D48" s="29">
        <v>-6.9800000000000001E-2</v>
      </c>
      <c r="E48" s="30">
        <v>8492.4497373375343</v>
      </c>
      <c r="F48" s="31">
        <v>0.25</v>
      </c>
    </row>
    <row r="49" spans="1:6" x14ac:dyDescent="0.35">
      <c r="A49">
        <v>1978</v>
      </c>
      <c r="B49" s="30">
        <v>15064</v>
      </c>
      <c r="C49" s="28">
        <v>0.19</v>
      </c>
      <c r="D49" s="29">
        <v>6.5100000000000005E-2</v>
      </c>
      <c r="E49" s="30">
        <v>12185.749924916425</v>
      </c>
      <c r="F49" s="31">
        <v>0.25</v>
      </c>
    </row>
    <row r="50" spans="1:6" x14ac:dyDescent="0.35">
      <c r="A50">
        <v>1979</v>
      </c>
      <c r="B50" s="30">
        <v>16461</v>
      </c>
      <c r="C50" s="28">
        <v>0.19</v>
      </c>
      <c r="D50" s="29">
        <v>0.1852</v>
      </c>
      <c r="E50" s="30">
        <v>18050.173232086287</v>
      </c>
      <c r="F50" s="31">
        <v>0.25</v>
      </c>
    </row>
    <row r="51" spans="1:6" x14ac:dyDescent="0.35">
      <c r="A51">
        <v>1980</v>
      </c>
      <c r="B51" s="30">
        <v>17710</v>
      </c>
      <c r="C51" s="28">
        <v>0.189</v>
      </c>
      <c r="D51" s="29">
        <v>0.31740000000000002</v>
      </c>
      <c r="E51" s="30">
        <v>27866.392502727562</v>
      </c>
      <c r="F51" s="31">
        <v>0.25</v>
      </c>
    </row>
    <row r="52" spans="1:6" x14ac:dyDescent="0.35">
      <c r="A52">
        <v>1981</v>
      </c>
      <c r="B52" s="30">
        <v>19074</v>
      </c>
      <c r="C52" s="28">
        <v>0.19399999999999998</v>
      </c>
      <c r="D52" s="29">
        <v>-4.7E-2</v>
      </c>
      <c r="E52" s="30">
        <v>30316.56996253469</v>
      </c>
      <c r="F52" s="31">
        <v>0.25</v>
      </c>
    </row>
    <row r="53" spans="1:6" x14ac:dyDescent="0.35">
      <c r="A53">
        <v>1982</v>
      </c>
      <c r="B53" s="30">
        <v>20171</v>
      </c>
      <c r="C53" s="28">
        <v>0.18</v>
      </c>
      <c r="D53" s="29">
        <v>0.20419999999999999</v>
      </c>
      <c r="E53" s="30">
        <v>41016.298676854574</v>
      </c>
      <c r="F53" s="31">
        <v>0.25</v>
      </c>
    </row>
    <row r="54" spans="1:6" x14ac:dyDescent="0.35">
      <c r="A54">
        <v>1983</v>
      </c>
      <c r="B54" s="30">
        <v>20885</v>
      </c>
      <c r="C54" s="28">
        <v>0.17500000000000002</v>
      </c>
      <c r="D54" s="29">
        <v>0.22339999999999999</v>
      </c>
      <c r="E54" s="30">
        <v>54911.880190362797</v>
      </c>
      <c r="F54" s="31">
        <v>0.25</v>
      </c>
    </row>
    <row r="55" spans="1:6" x14ac:dyDescent="0.35">
      <c r="A55">
        <v>1984</v>
      </c>
      <c r="B55" s="30">
        <v>22415</v>
      </c>
      <c r="C55" s="28">
        <v>0.18</v>
      </c>
      <c r="D55" s="29">
        <v>6.1499999999999999E-2</v>
      </c>
      <c r="E55" s="30">
        <v>63012.163822282237</v>
      </c>
      <c r="F55" s="31">
        <v>0.25</v>
      </c>
    </row>
    <row r="56" spans="1:6" x14ac:dyDescent="0.35">
      <c r="A56">
        <v>1985</v>
      </c>
      <c r="B56" s="30">
        <v>23618</v>
      </c>
      <c r="C56" s="28">
        <v>0.18100000000000002</v>
      </c>
      <c r="D56" s="29">
        <v>0.31240000000000001</v>
      </c>
      <c r="E56" s="30">
        <v>88191.408356426386</v>
      </c>
      <c r="F56" s="31">
        <v>0.25</v>
      </c>
    </row>
    <row r="57" spans="1:6" x14ac:dyDescent="0.35">
      <c r="A57">
        <v>1986</v>
      </c>
      <c r="B57" s="30">
        <v>24897</v>
      </c>
      <c r="C57" s="28">
        <v>0.18100000000000002</v>
      </c>
      <c r="D57" s="29">
        <v>0.18490000000000001</v>
      </c>
      <c r="E57" s="30">
        <v>110014.43888550634</v>
      </c>
      <c r="F57" s="31">
        <v>0.25</v>
      </c>
    </row>
    <row r="58" spans="1:6" x14ac:dyDescent="0.35">
      <c r="A58">
        <v>1987</v>
      </c>
      <c r="B58" s="30">
        <v>26061</v>
      </c>
      <c r="C58" s="28">
        <v>0.17600000000000002</v>
      </c>
      <c r="D58" s="29">
        <v>5.8099999999999999E-2</v>
      </c>
      <c r="E58" s="30">
        <v>121916.34655577756</v>
      </c>
      <c r="F58" s="31">
        <v>0.25</v>
      </c>
    </row>
    <row r="59" spans="1:6" x14ac:dyDescent="0.35">
      <c r="A59">
        <v>1988</v>
      </c>
      <c r="B59" s="30">
        <v>27225</v>
      </c>
      <c r="C59" s="28">
        <v>0.17899999999999999</v>
      </c>
      <c r="D59" s="29">
        <v>0.16539999999999999</v>
      </c>
      <c r="E59" s="30">
        <v>148081.15068300004</v>
      </c>
      <c r="F59" s="31">
        <v>0.25</v>
      </c>
    </row>
    <row r="60" spans="1:6" x14ac:dyDescent="0.35">
      <c r="A60">
        <v>1989</v>
      </c>
      <c r="B60" s="30">
        <v>28906</v>
      </c>
      <c r="C60" s="28">
        <v>0.17899999999999999</v>
      </c>
      <c r="D60" s="29">
        <v>0.31480000000000002</v>
      </c>
      <c r="E60" s="30">
        <v>201443.83244715029</v>
      </c>
      <c r="F60" s="31">
        <v>0.25</v>
      </c>
    </row>
    <row r="61" spans="1:6" x14ac:dyDescent="0.35">
      <c r="A61">
        <v>1990</v>
      </c>
      <c r="B61" s="30">
        <v>29943</v>
      </c>
      <c r="C61" s="28">
        <v>0.17800000000000002</v>
      </c>
      <c r="D61" s="29">
        <v>-3.0599999999999999E-2</v>
      </c>
      <c r="E61" s="30">
        <v>201346.15358485703</v>
      </c>
      <c r="F61" s="31">
        <v>0.25</v>
      </c>
    </row>
    <row r="62" spans="1:6" x14ac:dyDescent="0.35">
      <c r="A62">
        <v>1991</v>
      </c>
      <c r="B62" s="30">
        <v>30126</v>
      </c>
      <c r="C62" s="28">
        <v>0.17500000000000002</v>
      </c>
      <c r="D62" s="29">
        <v>0.30230000000000001</v>
      </c>
      <c r="E62" s="30">
        <v>269246.4789280399</v>
      </c>
      <c r="F62" s="31">
        <v>0.25</v>
      </c>
    </row>
    <row r="63" spans="1:6" x14ac:dyDescent="0.35">
      <c r="A63">
        <v>1992</v>
      </c>
      <c r="B63" s="30">
        <v>30636</v>
      </c>
      <c r="C63" s="28">
        <v>0.17300000000000001</v>
      </c>
      <c r="D63" s="29">
        <v>7.4899999999999994E-2</v>
      </c>
      <c r="E63" s="30">
        <v>295961.63848328986</v>
      </c>
      <c r="F63" s="31">
        <v>0.25</v>
      </c>
    </row>
    <row r="64" spans="1:6" x14ac:dyDescent="0.35">
      <c r="A64">
        <v>1993</v>
      </c>
      <c r="B64" s="30">
        <v>31241</v>
      </c>
      <c r="C64" s="28">
        <v>0.17199999999999999</v>
      </c>
      <c r="D64" s="29">
        <v>9.9699999999999997E-2</v>
      </c>
      <c r="E64" s="30">
        <v>332226.34058898391</v>
      </c>
      <c r="F64" s="31">
        <v>0.25</v>
      </c>
    </row>
    <row r="65" spans="1:6" x14ac:dyDescent="0.35">
      <c r="A65">
        <v>1994</v>
      </c>
      <c r="B65" s="30">
        <v>32264</v>
      </c>
      <c r="C65" s="28">
        <v>0.17199999999999999</v>
      </c>
      <c r="D65" s="29">
        <v>1.3299999999999999E-2</v>
      </c>
      <c r="E65" s="30">
        <v>343364.21372346807</v>
      </c>
      <c r="F65" s="31">
        <v>0.25</v>
      </c>
    </row>
    <row r="66" spans="1:6" x14ac:dyDescent="0.35">
      <c r="A66">
        <v>1995</v>
      </c>
      <c r="B66" s="30">
        <v>34076</v>
      </c>
      <c r="C66" s="28">
        <v>0.17199999999999999</v>
      </c>
      <c r="D66" s="29">
        <v>0.372</v>
      </c>
      <c r="E66" s="30">
        <v>479283.53251126292</v>
      </c>
      <c r="F66" s="31">
        <v>0.25</v>
      </c>
    </row>
    <row r="67" spans="1:6" x14ac:dyDescent="0.35">
      <c r="A67">
        <v>1996</v>
      </c>
      <c r="B67" s="30">
        <v>35492</v>
      </c>
      <c r="C67" s="28">
        <v>0.17100000000000001</v>
      </c>
      <c r="D67" s="29">
        <v>0.2268</v>
      </c>
      <c r="E67" s="30">
        <v>596077.18099606154</v>
      </c>
      <c r="F67" s="31">
        <v>0.25</v>
      </c>
    </row>
    <row r="68" spans="1:6" x14ac:dyDescent="0.35">
      <c r="A68">
        <v>1997</v>
      </c>
      <c r="B68" s="30">
        <v>37005</v>
      </c>
      <c r="C68" s="28">
        <v>0.17300000000000001</v>
      </c>
      <c r="D68" s="29">
        <v>0.33100000000000002</v>
      </c>
      <c r="E68" s="30">
        <v>802130.35930062516</v>
      </c>
      <c r="F68" s="31">
        <v>0.25</v>
      </c>
    </row>
    <row r="69" spans="1:6" x14ac:dyDescent="0.35">
      <c r="A69">
        <v>1998</v>
      </c>
      <c r="B69" s="30">
        <v>38885</v>
      </c>
      <c r="C69" s="28">
        <v>0.16700000000000001</v>
      </c>
      <c r="D69" s="29">
        <v>0.28339999999999999</v>
      </c>
      <c r="E69" s="30">
        <v>1038556.4044901344</v>
      </c>
      <c r="F69" s="31">
        <v>0.25</v>
      </c>
    </row>
    <row r="70" spans="1:6" x14ac:dyDescent="0.35">
      <c r="A70">
        <v>1999</v>
      </c>
      <c r="B70" s="30">
        <v>40696</v>
      </c>
      <c r="C70" s="28">
        <v>0.16800000000000001</v>
      </c>
      <c r="D70" s="29">
        <v>0.2089</v>
      </c>
      <c r="E70" s="30">
        <v>1264758.3272239675</v>
      </c>
      <c r="F70" s="31">
        <v>0.25</v>
      </c>
    </row>
    <row r="71" spans="1:6" x14ac:dyDescent="0.35">
      <c r="A71">
        <v>2000</v>
      </c>
      <c r="B71" s="30">
        <v>41990</v>
      </c>
      <c r="C71" s="28">
        <v>0.16600000000000001</v>
      </c>
      <c r="D71" s="29">
        <v>-9.0300000000000005E-2</v>
      </c>
      <c r="E71" s="30">
        <v>1158937.0304806421</v>
      </c>
      <c r="F71" s="31">
        <v>0.25</v>
      </c>
    </row>
    <row r="72" spans="1:6" x14ac:dyDescent="0.35">
      <c r="A72">
        <v>2001</v>
      </c>
      <c r="B72" s="30">
        <v>42228</v>
      </c>
      <c r="C72" s="28">
        <v>0.15</v>
      </c>
      <c r="D72" s="29">
        <v>-0.11849999999999999</v>
      </c>
      <c r="E72" s="30">
        <v>1030077.9756847824</v>
      </c>
      <c r="F72" s="31">
        <v>0.25</v>
      </c>
    </row>
    <row r="73" spans="1:6" x14ac:dyDescent="0.35">
      <c r="A73">
        <v>2002</v>
      </c>
      <c r="B73" s="30">
        <v>42409</v>
      </c>
      <c r="C73" s="28">
        <v>0.14499999999999999</v>
      </c>
      <c r="D73" s="29">
        <v>-0.21970000000000001</v>
      </c>
      <c r="E73" s="30">
        <v>811881.12447354465</v>
      </c>
      <c r="F73" s="31">
        <v>0.25</v>
      </c>
    </row>
    <row r="74" spans="1:6" x14ac:dyDescent="0.35">
      <c r="A74">
        <v>2003</v>
      </c>
      <c r="B74" s="30">
        <v>43318</v>
      </c>
      <c r="C74" s="28">
        <v>0.13600000000000001</v>
      </c>
      <c r="D74" s="29">
        <v>0.28360000000000002</v>
      </c>
      <c r="E74" s="30">
        <v>1052648.744379882</v>
      </c>
      <c r="F74" s="31">
        <v>0.25</v>
      </c>
    </row>
    <row r="75" spans="1:6" x14ac:dyDescent="0.35">
      <c r="A75">
        <v>2004</v>
      </c>
      <c r="B75" s="30">
        <v>44334</v>
      </c>
      <c r="C75" s="28">
        <v>0.13800000000000001</v>
      </c>
      <c r="D75" s="29">
        <v>0.1074</v>
      </c>
      <c r="E75" s="30">
        <v>1175718.830031937</v>
      </c>
      <c r="F75" s="31">
        <v>0.25</v>
      </c>
    </row>
    <row r="76" spans="1:6" x14ac:dyDescent="0.35">
      <c r="A76">
        <v>2005</v>
      </c>
      <c r="B76" s="30">
        <v>46326</v>
      </c>
      <c r="C76" s="28">
        <v>0.13900000000000001</v>
      </c>
      <c r="D76" s="29">
        <v>4.8300000000000003E-2</v>
      </c>
      <c r="E76" s="30">
        <v>1242696.5889115506</v>
      </c>
      <c r="F76" s="31">
        <v>0.25</v>
      </c>
    </row>
    <row r="77" spans="1:6" x14ac:dyDescent="0.35">
      <c r="A77">
        <v>2006</v>
      </c>
      <c r="B77" s="30">
        <v>48201</v>
      </c>
      <c r="C77" s="28">
        <v>0.14000000000000001</v>
      </c>
      <c r="D77" s="29">
        <v>0.15609999999999999</v>
      </c>
      <c r="E77" s="30">
        <v>1447766.7747112494</v>
      </c>
      <c r="F77" s="31">
        <v>0.25</v>
      </c>
    </row>
    <row r="78" spans="1:6" x14ac:dyDescent="0.35">
      <c r="A78">
        <v>2007</v>
      </c>
      <c r="B78" s="30">
        <v>50233</v>
      </c>
      <c r="C78" s="28">
        <v>0.14099999999999999</v>
      </c>
      <c r="D78" s="29">
        <v>5.4800000000000001E-2</v>
      </c>
      <c r="E78" s="30">
        <v>1538160.2678130218</v>
      </c>
      <c r="F78" s="31">
        <v>0.25</v>
      </c>
    </row>
    <row r="79" spans="1:6" x14ac:dyDescent="0.35">
      <c r="A79">
        <v>2008</v>
      </c>
      <c r="B79" s="30">
        <v>50303</v>
      </c>
      <c r="C79" s="28">
        <v>0.11599999999999999</v>
      </c>
      <c r="D79" s="29">
        <v>-0.36549999999999999</v>
      </c>
      <c r="E79" s="30">
        <v>985064.89126772468</v>
      </c>
      <c r="F79" s="31">
        <v>0.25</v>
      </c>
    </row>
    <row r="80" spans="1:6" x14ac:dyDescent="0.35">
      <c r="A80">
        <v>2009</v>
      </c>
      <c r="B80" s="30">
        <v>49777</v>
      </c>
      <c r="C80" s="28">
        <v>0.111</v>
      </c>
      <c r="D80" s="29">
        <v>0.25940000000000002</v>
      </c>
      <c r="E80" s="30">
        <v>1252914.230292443</v>
      </c>
      <c r="F80" s="31">
        <v>0.25</v>
      </c>
    </row>
    <row r="81" spans="1:6" x14ac:dyDescent="0.35">
      <c r="A81">
        <v>2010</v>
      </c>
      <c r="B81" s="30">
        <v>49276</v>
      </c>
      <c r="C81" s="28">
        <v>0.115</v>
      </c>
      <c r="D81" s="29">
        <v>0.1482</v>
      </c>
      <c r="E81" s="30">
        <v>1450220.5019659603</v>
      </c>
      <c r="F81" s="31">
        <v>0.25</v>
      </c>
    </row>
    <row r="82" spans="1:6" x14ac:dyDescent="0.35">
      <c r="A82">
        <v>2011</v>
      </c>
      <c r="B82" s="30">
        <v>50054</v>
      </c>
      <c r="C82" s="28">
        <v>0.11199999999999999</v>
      </c>
      <c r="D82" s="29">
        <v>2.1000000000000001E-2</v>
      </c>
      <c r="E82" s="30">
        <v>1491893.6720643395</v>
      </c>
      <c r="F82" s="31">
        <v>0.25</v>
      </c>
    </row>
    <row r="83" spans="1:6" x14ac:dyDescent="0.35">
      <c r="A83">
        <v>2012</v>
      </c>
      <c r="B83" s="30">
        <v>51017</v>
      </c>
      <c r="C83" s="28">
        <v>0.115</v>
      </c>
      <c r="D83" s="29">
        <v>0.15890000000000001</v>
      </c>
      <c r="E83" s="30">
        <v>1741043.2670339495</v>
      </c>
      <c r="F83" s="31">
        <v>0.25</v>
      </c>
    </row>
    <row r="84" spans="1:6" x14ac:dyDescent="0.35">
      <c r="A84">
        <v>2013</v>
      </c>
      <c r="B84" s="30">
        <v>53585</v>
      </c>
      <c r="C84" s="28">
        <v>0.128</v>
      </c>
      <c r="D84" s="29">
        <v>0.32150000000000001</v>
      </c>
      <c r="E84" s="30">
        <v>2314105.0029606498</v>
      </c>
      <c r="F84" s="31">
        <v>0.25</v>
      </c>
    </row>
    <row r="85" spans="1:6" x14ac:dyDescent="0.35">
      <c r="A85">
        <v>2014</v>
      </c>
      <c r="B85" s="30">
        <v>53657</v>
      </c>
      <c r="C85" s="28">
        <v>0.128</v>
      </c>
      <c r="D85" s="29">
        <v>0.13519999999999999</v>
      </c>
      <c r="E85" s="30">
        <v>2639377.472018877</v>
      </c>
      <c r="F85" s="31">
        <v>0.25</v>
      </c>
    </row>
    <row r="86" spans="1:6" x14ac:dyDescent="0.35">
      <c r="A86">
        <v>2015</v>
      </c>
      <c r="B86" s="30">
        <v>56516</v>
      </c>
      <c r="C86" s="28">
        <v>0.128</v>
      </c>
      <c r="D86" s="29">
        <v>1.3599999999999999E-2</v>
      </c>
      <c r="E86" s="30">
        <v>2687670.1040372429</v>
      </c>
      <c r="F86" s="31">
        <v>0.25</v>
      </c>
    </row>
    <row r="87" spans="1:6" x14ac:dyDescent="0.35">
      <c r="A87">
        <v>2016</v>
      </c>
      <c r="B87" s="30">
        <v>59039</v>
      </c>
      <c r="C87" s="28">
        <v>0.128</v>
      </c>
      <c r="D87" s="29">
        <v>0.1174</v>
      </c>
      <c r="E87" s="30">
        <v>3016751.7391514648</v>
      </c>
      <c r="F87" s="31">
        <v>0.25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A4" sqref="A4:C46"/>
    </sheetView>
  </sheetViews>
  <sheetFormatPr defaultColWidth="10.6640625" defaultRowHeight="15.5" x14ac:dyDescent="0.35"/>
  <sheetData>
    <row r="1" spans="1:3" s="1" customFormat="1" ht="23" x14ac:dyDescent="0.35">
      <c r="A1" s="32" t="s">
        <v>0</v>
      </c>
      <c r="B1" s="2" t="s">
        <v>1</v>
      </c>
      <c r="C1" s="4" t="s">
        <v>3</v>
      </c>
    </row>
    <row r="2" spans="1:3" x14ac:dyDescent="0.35">
      <c r="A2" s="32"/>
      <c r="B2" s="2" t="s">
        <v>2</v>
      </c>
      <c r="C2" s="5" t="s">
        <v>4</v>
      </c>
    </row>
    <row r="3" spans="1:3" x14ac:dyDescent="0.35">
      <c r="A3" s="33"/>
      <c r="B3" s="3"/>
      <c r="C3" s="6" t="s">
        <v>5</v>
      </c>
    </row>
    <row r="4" spans="1:3" x14ac:dyDescent="0.35">
      <c r="A4" s="7">
        <v>2016</v>
      </c>
      <c r="B4" s="8">
        <v>126224</v>
      </c>
      <c r="C4" s="8">
        <v>59039</v>
      </c>
    </row>
    <row r="5" spans="1:3" x14ac:dyDescent="0.35">
      <c r="A5" s="7">
        <v>2015</v>
      </c>
      <c r="B5" s="8">
        <v>125819</v>
      </c>
      <c r="C5" s="8">
        <v>56516</v>
      </c>
    </row>
    <row r="6" spans="1:3" x14ac:dyDescent="0.35">
      <c r="A6" s="7">
        <v>2014</v>
      </c>
      <c r="B6" s="8">
        <v>124587</v>
      </c>
      <c r="C6" s="8">
        <v>53657</v>
      </c>
    </row>
    <row r="7" spans="1:3" x14ac:dyDescent="0.35">
      <c r="A7" s="7" t="s">
        <v>6</v>
      </c>
      <c r="B7" s="8">
        <v>123931</v>
      </c>
      <c r="C7" s="8">
        <v>53585</v>
      </c>
    </row>
    <row r="8" spans="1:3" x14ac:dyDescent="0.35">
      <c r="A8" s="7" t="s">
        <v>7</v>
      </c>
      <c r="B8" s="8">
        <v>122952</v>
      </c>
      <c r="C8" s="8">
        <v>51939</v>
      </c>
    </row>
    <row r="9" spans="1:3" x14ac:dyDescent="0.35">
      <c r="A9" s="7">
        <v>2012</v>
      </c>
      <c r="B9" s="8">
        <v>122459</v>
      </c>
      <c r="C9" s="8">
        <v>51017</v>
      </c>
    </row>
    <row r="10" spans="1:3" x14ac:dyDescent="0.35">
      <c r="A10" s="7">
        <v>2011</v>
      </c>
      <c r="B10" s="8">
        <v>121084</v>
      </c>
      <c r="C10" s="8">
        <v>50054</v>
      </c>
    </row>
    <row r="11" spans="1:3" x14ac:dyDescent="0.35">
      <c r="A11" s="7" t="s">
        <v>8</v>
      </c>
      <c r="B11" s="8">
        <v>119927</v>
      </c>
      <c r="C11" s="8">
        <v>49276</v>
      </c>
    </row>
    <row r="12" spans="1:3" x14ac:dyDescent="0.35">
      <c r="A12" s="7" t="s">
        <v>9</v>
      </c>
      <c r="B12" s="8">
        <v>117538</v>
      </c>
      <c r="C12" s="8">
        <v>49777</v>
      </c>
    </row>
    <row r="13" spans="1:3" x14ac:dyDescent="0.35">
      <c r="A13" s="7">
        <v>2008</v>
      </c>
      <c r="B13" s="8">
        <v>117181</v>
      </c>
      <c r="C13" s="8">
        <v>50303</v>
      </c>
    </row>
    <row r="14" spans="1:3" x14ac:dyDescent="0.35">
      <c r="A14" s="7">
        <v>2007</v>
      </c>
      <c r="B14" s="8">
        <v>116783</v>
      </c>
      <c r="C14" s="8">
        <v>50233</v>
      </c>
    </row>
    <row r="15" spans="1:3" x14ac:dyDescent="0.35">
      <c r="A15" s="7">
        <v>2006</v>
      </c>
      <c r="B15" s="8">
        <v>116011</v>
      </c>
      <c r="C15" s="8">
        <v>48201</v>
      </c>
    </row>
    <row r="16" spans="1:3" x14ac:dyDescent="0.35">
      <c r="A16" s="7">
        <v>2005</v>
      </c>
      <c r="B16" s="8">
        <v>114384</v>
      </c>
      <c r="C16" s="8">
        <v>46326</v>
      </c>
    </row>
    <row r="17" spans="1:3" x14ac:dyDescent="0.35">
      <c r="A17" s="7" t="s">
        <v>10</v>
      </c>
      <c r="B17" s="8">
        <v>113343</v>
      </c>
      <c r="C17" s="8">
        <v>44334</v>
      </c>
    </row>
    <row r="18" spans="1:3" x14ac:dyDescent="0.35">
      <c r="A18" s="7">
        <v>2003</v>
      </c>
      <c r="B18" s="8">
        <v>112000</v>
      </c>
      <c r="C18" s="8">
        <v>43318</v>
      </c>
    </row>
    <row r="19" spans="1:3" x14ac:dyDescent="0.35">
      <c r="A19" s="7">
        <v>2002</v>
      </c>
      <c r="B19" s="8">
        <v>111278</v>
      </c>
      <c r="C19" s="8">
        <v>42409</v>
      </c>
    </row>
    <row r="20" spans="1:3" x14ac:dyDescent="0.35">
      <c r="A20" s="7">
        <v>2001</v>
      </c>
      <c r="B20" s="8">
        <v>109297</v>
      </c>
      <c r="C20" s="8">
        <v>42228</v>
      </c>
    </row>
    <row r="21" spans="1:3" x14ac:dyDescent="0.35">
      <c r="A21" s="7" t="s">
        <v>11</v>
      </c>
      <c r="B21" s="8">
        <v>108209</v>
      </c>
      <c r="C21" s="8">
        <v>41990</v>
      </c>
    </row>
    <row r="22" spans="1:3" x14ac:dyDescent="0.35">
      <c r="A22" s="7" t="s">
        <v>12</v>
      </c>
      <c r="B22" s="8">
        <v>106434</v>
      </c>
      <c r="C22" s="8">
        <v>40696</v>
      </c>
    </row>
    <row r="23" spans="1:3" x14ac:dyDescent="0.35">
      <c r="A23" s="7">
        <v>1998</v>
      </c>
      <c r="B23" s="8">
        <v>103874</v>
      </c>
      <c r="C23" s="8">
        <v>38885</v>
      </c>
    </row>
    <row r="24" spans="1:3" x14ac:dyDescent="0.35">
      <c r="A24" s="7">
        <v>1997</v>
      </c>
      <c r="B24" s="8">
        <v>102528</v>
      </c>
      <c r="C24" s="8">
        <v>37005</v>
      </c>
    </row>
    <row r="25" spans="1:3" x14ac:dyDescent="0.35">
      <c r="A25" s="7">
        <v>1996</v>
      </c>
      <c r="B25" s="8">
        <v>101018</v>
      </c>
      <c r="C25" s="8">
        <v>35492</v>
      </c>
    </row>
    <row r="26" spans="1:3" x14ac:dyDescent="0.35">
      <c r="A26" s="7" t="s">
        <v>13</v>
      </c>
      <c r="B26" s="8">
        <v>99627</v>
      </c>
      <c r="C26" s="8">
        <v>34076</v>
      </c>
    </row>
    <row r="27" spans="1:3" x14ac:dyDescent="0.35">
      <c r="A27" s="7" t="s">
        <v>14</v>
      </c>
      <c r="B27" s="8">
        <v>98990</v>
      </c>
      <c r="C27" s="8">
        <v>32264</v>
      </c>
    </row>
    <row r="28" spans="1:3" x14ac:dyDescent="0.35">
      <c r="A28" s="7" t="s">
        <v>15</v>
      </c>
      <c r="B28" s="8">
        <v>97107</v>
      </c>
      <c r="C28" s="8">
        <v>31241</v>
      </c>
    </row>
    <row r="29" spans="1:3" x14ac:dyDescent="0.35">
      <c r="A29" s="7" t="s">
        <v>16</v>
      </c>
      <c r="B29" s="8">
        <v>96426</v>
      </c>
      <c r="C29" s="8">
        <v>30636</v>
      </c>
    </row>
    <row r="30" spans="1:3" x14ac:dyDescent="0.35">
      <c r="A30" s="7">
        <v>1991</v>
      </c>
      <c r="B30" s="8">
        <v>95669</v>
      </c>
      <c r="C30" s="8">
        <v>30126</v>
      </c>
    </row>
    <row r="31" spans="1:3" x14ac:dyDescent="0.35">
      <c r="A31" s="7">
        <v>1990</v>
      </c>
      <c r="B31" s="8">
        <v>94312</v>
      </c>
      <c r="C31" s="8">
        <v>29943</v>
      </c>
    </row>
    <row r="32" spans="1:3" x14ac:dyDescent="0.35">
      <c r="A32" s="7">
        <v>1989</v>
      </c>
      <c r="B32" s="8">
        <v>93347</v>
      </c>
      <c r="C32" s="8">
        <v>28906</v>
      </c>
    </row>
    <row r="33" spans="1:3" x14ac:dyDescent="0.35">
      <c r="A33" s="7">
        <v>1988</v>
      </c>
      <c r="B33" s="8">
        <v>92830</v>
      </c>
      <c r="C33" s="8">
        <v>27225</v>
      </c>
    </row>
    <row r="34" spans="1:3" x14ac:dyDescent="0.35">
      <c r="A34" s="7" t="s">
        <v>17</v>
      </c>
      <c r="B34" s="8">
        <v>91124</v>
      </c>
      <c r="C34" s="8">
        <v>26061</v>
      </c>
    </row>
    <row r="35" spans="1:3" x14ac:dyDescent="0.35">
      <c r="A35" s="7">
        <v>1986</v>
      </c>
      <c r="B35" s="8">
        <v>89479</v>
      </c>
      <c r="C35" s="8">
        <v>24897</v>
      </c>
    </row>
    <row r="36" spans="1:3" x14ac:dyDescent="0.35">
      <c r="A36" s="7" t="s">
        <v>18</v>
      </c>
      <c r="B36" s="8">
        <v>88458</v>
      </c>
      <c r="C36" s="8">
        <v>23618</v>
      </c>
    </row>
    <row r="37" spans="1:3" x14ac:dyDescent="0.35">
      <c r="A37" s="7" t="s">
        <v>19</v>
      </c>
      <c r="B37" s="8">
        <v>86789</v>
      </c>
      <c r="C37" s="8">
        <v>22415</v>
      </c>
    </row>
    <row r="38" spans="1:3" x14ac:dyDescent="0.35">
      <c r="A38" s="7">
        <v>1983</v>
      </c>
      <c r="B38" s="8">
        <v>85407</v>
      </c>
      <c r="C38" s="8">
        <v>20885</v>
      </c>
    </row>
    <row r="39" spans="1:3" x14ac:dyDescent="0.35">
      <c r="A39" s="7">
        <v>1982</v>
      </c>
      <c r="B39" s="8">
        <v>83918</v>
      </c>
      <c r="C39" s="8">
        <v>20171</v>
      </c>
    </row>
    <row r="40" spans="1:3" x14ac:dyDescent="0.35">
      <c r="A40" s="7">
        <v>1981</v>
      </c>
      <c r="B40" s="8">
        <v>83527</v>
      </c>
      <c r="C40" s="8">
        <v>19074</v>
      </c>
    </row>
    <row r="41" spans="1:3" x14ac:dyDescent="0.35">
      <c r="A41" s="7">
        <v>1980</v>
      </c>
      <c r="B41" s="8">
        <v>82368</v>
      </c>
      <c r="C41" s="8">
        <v>17710</v>
      </c>
    </row>
    <row r="42" spans="1:3" x14ac:dyDescent="0.35">
      <c r="A42" s="7" t="s">
        <v>20</v>
      </c>
      <c r="B42" s="8">
        <v>80776</v>
      </c>
      <c r="C42" s="8">
        <v>16461</v>
      </c>
    </row>
    <row r="43" spans="1:3" x14ac:dyDescent="0.35">
      <c r="A43" s="7">
        <v>1978</v>
      </c>
      <c r="B43" s="8">
        <v>77330</v>
      </c>
      <c r="C43" s="8">
        <v>15064</v>
      </c>
    </row>
    <row r="44" spans="1:3" x14ac:dyDescent="0.35">
      <c r="A44" s="7">
        <v>1977</v>
      </c>
      <c r="B44" s="8">
        <v>76030</v>
      </c>
      <c r="C44" s="8">
        <v>13572</v>
      </c>
    </row>
    <row r="45" spans="1:3" x14ac:dyDescent="0.35">
      <c r="A45" s="7" t="s">
        <v>21</v>
      </c>
      <c r="B45" s="8">
        <v>74142</v>
      </c>
      <c r="C45" s="8">
        <v>12686</v>
      </c>
    </row>
    <row r="46" spans="1:3" x14ac:dyDescent="0.35">
      <c r="A46" s="7" t="s">
        <v>22</v>
      </c>
      <c r="B46" s="8">
        <v>72867</v>
      </c>
      <c r="C46" s="8">
        <v>11800</v>
      </c>
    </row>
  </sheetData>
  <mergeCells count="1">
    <mergeCell ref="A1:A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ColWidth="10.6640625" defaultRowHeight="15.5" x14ac:dyDescent="0.35"/>
  <sheetData>
    <row r="1" spans="1:4" x14ac:dyDescent="0.35">
      <c r="A1" t="s">
        <v>23</v>
      </c>
      <c r="B1" t="s">
        <v>31</v>
      </c>
      <c r="C1" t="s">
        <v>32</v>
      </c>
      <c r="D1" t="s">
        <v>33</v>
      </c>
    </row>
    <row r="2" spans="1:4" x14ac:dyDescent="0.35">
      <c r="A2" s="12">
        <v>1975</v>
      </c>
      <c r="B2" s="13">
        <v>0.37</v>
      </c>
      <c r="C2" s="13">
        <v>5.9900000000000002E-2</v>
      </c>
      <c r="D2" s="13">
        <v>3.61E-2</v>
      </c>
    </row>
    <row r="3" spans="1:4" x14ac:dyDescent="0.35">
      <c r="A3" s="14">
        <v>1976</v>
      </c>
      <c r="B3" s="15">
        <v>0.23830000000000001</v>
      </c>
      <c r="C3" s="15">
        <v>4.9700000000000001E-2</v>
      </c>
      <c r="D3" s="15">
        <v>0.1598</v>
      </c>
    </row>
    <row r="4" spans="1:4" x14ac:dyDescent="0.35">
      <c r="A4" s="12">
        <v>1977</v>
      </c>
      <c r="B4" s="13">
        <v>-6.9800000000000001E-2</v>
      </c>
      <c r="C4" s="13">
        <v>5.1299999999999998E-2</v>
      </c>
      <c r="D4" s="13">
        <v>1.29E-2</v>
      </c>
    </row>
    <row r="5" spans="1:4" x14ac:dyDescent="0.35">
      <c r="A5" s="14">
        <v>1978</v>
      </c>
      <c r="B5" s="15">
        <v>6.5100000000000005E-2</v>
      </c>
      <c r="C5" s="15">
        <v>6.93E-2</v>
      </c>
      <c r="D5" s="15">
        <v>-7.7999999999999996E-3</v>
      </c>
    </row>
    <row r="6" spans="1:4" x14ac:dyDescent="0.35">
      <c r="A6" s="12">
        <v>1979</v>
      </c>
      <c r="B6" s="13">
        <v>0.1852</v>
      </c>
      <c r="C6" s="13">
        <v>9.9400000000000002E-2</v>
      </c>
      <c r="D6" s="13">
        <v>6.7000000000000002E-3</v>
      </c>
    </row>
    <row r="7" spans="1:4" x14ac:dyDescent="0.35">
      <c r="A7" s="14">
        <v>1980</v>
      </c>
      <c r="B7" s="15">
        <v>0.31740000000000002</v>
      </c>
      <c r="C7" s="15">
        <v>0.11219999999999999</v>
      </c>
      <c r="D7" s="15">
        <v>-2.9899999999999999E-2</v>
      </c>
    </row>
    <row r="8" spans="1:4" x14ac:dyDescent="0.35">
      <c r="A8" s="12">
        <v>1981</v>
      </c>
      <c r="B8" s="13">
        <v>-4.7E-2</v>
      </c>
      <c r="C8" s="13">
        <v>0.14299999999999999</v>
      </c>
      <c r="D8" s="13">
        <v>8.2000000000000003E-2</v>
      </c>
    </row>
    <row r="9" spans="1:4" x14ac:dyDescent="0.35">
      <c r="A9" s="14">
        <v>1982</v>
      </c>
      <c r="B9" s="15">
        <v>0.20419999999999999</v>
      </c>
      <c r="C9" s="15">
        <v>0.1101</v>
      </c>
      <c r="D9" s="15">
        <v>0.3281</v>
      </c>
    </row>
    <row r="10" spans="1:4" x14ac:dyDescent="0.35">
      <c r="A10" s="12">
        <v>1983</v>
      </c>
      <c r="B10" s="13">
        <v>0.22339999999999999</v>
      </c>
      <c r="C10" s="13">
        <v>8.4500000000000006E-2</v>
      </c>
      <c r="D10" s="13">
        <v>3.2000000000000001E-2</v>
      </c>
    </row>
    <row r="11" spans="1:4" x14ac:dyDescent="0.35">
      <c r="A11" s="14">
        <v>1984</v>
      </c>
      <c r="B11" s="15">
        <v>6.1499999999999999E-2</v>
      </c>
      <c r="C11" s="15">
        <v>9.6100000000000005E-2</v>
      </c>
      <c r="D11" s="15">
        <v>0.13730000000000001</v>
      </c>
    </row>
    <row r="12" spans="1:4" x14ac:dyDescent="0.35">
      <c r="A12" s="12">
        <v>1985</v>
      </c>
      <c r="B12" s="13">
        <v>0.31240000000000001</v>
      </c>
      <c r="C12" s="13">
        <v>7.4899999999999994E-2</v>
      </c>
      <c r="D12" s="13">
        <v>0.2571</v>
      </c>
    </row>
    <row r="13" spans="1:4" x14ac:dyDescent="0.35">
      <c r="A13" s="14">
        <v>1986</v>
      </c>
      <c r="B13" s="15">
        <v>0.18490000000000001</v>
      </c>
      <c r="C13" s="15">
        <v>6.0400000000000002E-2</v>
      </c>
      <c r="D13" s="15">
        <v>0.24279999999999999</v>
      </c>
    </row>
    <row r="14" spans="1:4" x14ac:dyDescent="0.35">
      <c r="A14" s="12">
        <v>1987</v>
      </c>
      <c r="B14" s="13">
        <v>5.8099999999999999E-2</v>
      </c>
      <c r="C14" s="13">
        <v>5.7200000000000001E-2</v>
      </c>
      <c r="D14" s="13">
        <v>-4.9599999999999998E-2</v>
      </c>
    </row>
    <row r="15" spans="1:4" x14ac:dyDescent="0.35">
      <c r="A15" s="14">
        <v>1988</v>
      </c>
      <c r="B15" s="15">
        <v>0.16539999999999999</v>
      </c>
      <c r="C15" s="15">
        <v>6.4500000000000002E-2</v>
      </c>
      <c r="D15" s="15">
        <v>8.2199999999999995E-2</v>
      </c>
    </row>
    <row r="16" spans="1:4" x14ac:dyDescent="0.35">
      <c r="A16" s="12">
        <v>1989</v>
      </c>
      <c r="B16" s="13">
        <v>0.31480000000000002</v>
      </c>
      <c r="C16" s="13">
        <v>8.1100000000000005E-2</v>
      </c>
      <c r="D16" s="13">
        <v>0.1769</v>
      </c>
    </row>
    <row r="17" spans="1:4" x14ac:dyDescent="0.35">
      <c r="A17" s="14">
        <v>1990</v>
      </c>
      <c r="B17" s="15">
        <v>-3.0599999999999999E-2</v>
      </c>
      <c r="C17" s="15">
        <v>7.5499999999999998E-2</v>
      </c>
      <c r="D17" s="15">
        <v>6.2399999999999997E-2</v>
      </c>
    </row>
    <row r="18" spans="1:4" x14ac:dyDescent="0.35">
      <c r="A18" s="12">
        <v>1991</v>
      </c>
      <c r="B18" s="13">
        <v>0.30230000000000001</v>
      </c>
      <c r="C18" s="13">
        <v>5.6099999999999997E-2</v>
      </c>
      <c r="D18" s="13">
        <v>0.15</v>
      </c>
    </row>
    <row r="19" spans="1:4" x14ac:dyDescent="0.35">
      <c r="A19" s="14">
        <v>1992</v>
      </c>
      <c r="B19" s="15">
        <v>7.4899999999999994E-2</v>
      </c>
      <c r="C19" s="15">
        <v>3.4099999999999998E-2</v>
      </c>
      <c r="D19" s="15">
        <v>9.3600000000000003E-2</v>
      </c>
    </row>
    <row r="20" spans="1:4" x14ac:dyDescent="0.35">
      <c r="A20" s="12">
        <v>1993</v>
      </c>
      <c r="B20" s="13">
        <v>9.9699999999999997E-2</v>
      </c>
      <c r="C20" s="13">
        <v>2.98E-2</v>
      </c>
      <c r="D20" s="13">
        <v>0.1421</v>
      </c>
    </row>
    <row r="21" spans="1:4" x14ac:dyDescent="0.35">
      <c r="A21" s="14">
        <v>1994</v>
      </c>
      <c r="B21" s="15">
        <v>1.3299999999999999E-2</v>
      </c>
      <c r="C21" s="15">
        <v>3.9899999999999998E-2</v>
      </c>
      <c r="D21" s="15">
        <v>-8.0399999999999999E-2</v>
      </c>
    </row>
    <row r="22" spans="1:4" x14ac:dyDescent="0.35">
      <c r="A22" s="12">
        <v>1995</v>
      </c>
      <c r="B22" s="13">
        <v>0.372</v>
      </c>
      <c r="C22" s="13">
        <v>5.5199999999999999E-2</v>
      </c>
      <c r="D22" s="13">
        <v>0.23480000000000001</v>
      </c>
    </row>
    <row r="23" spans="1:4" x14ac:dyDescent="0.35">
      <c r="A23" s="14">
        <v>1996</v>
      </c>
      <c r="B23" s="15">
        <v>0.2268</v>
      </c>
      <c r="C23" s="15">
        <v>5.0200000000000002E-2</v>
      </c>
      <c r="D23" s="15">
        <v>1.43E-2</v>
      </c>
    </row>
    <row r="24" spans="1:4" x14ac:dyDescent="0.35">
      <c r="A24" s="12">
        <v>1997</v>
      </c>
      <c r="B24" s="13">
        <v>0.33100000000000002</v>
      </c>
      <c r="C24" s="13">
        <v>5.0500000000000003E-2</v>
      </c>
      <c r="D24" s="13">
        <v>9.9400000000000002E-2</v>
      </c>
    </row>
    <row r="25" spans="1:4" x14ac:dyDescent="0.35">
      <c r="A25" s="14">
        <v>1998</v>
      </c>
      <c r="B25" s="15">
        <v>0.28339999999999999</v>
      </c>
      <c r="C25" s="15">
        <v>4.7300000000000002E-2</v>
      </c>
      <c r="D25" s="15">
        <v>0.1492</v>
      </c>
    </row>
    <row r="26" spans="1:4" x14ac:dyDescent="0.35">
      <c r="A26" s="12">
        <v>1999</v>
      </c>
      <c r="B26" s="13">
        <v>0.2089</v>
      </c>
      <c r="C26" s="13">
        <v>4.5100000000000001E-2</v>
      </c>
      <c r="D26" s="13">
        <v>-8.2500000000000004E-2</v>
      </c>
    </row>
    <row r="27" spans="1:4" x14ac:dyDescent="0.35">
      <c r="A27" s="14">
        <v>2000</v>
      </c>
      <c r="B27" s="15">
        <v>-9.0300000000000005E-2</v>
      </c>
      <c r="C27" s="15">
        <v>5.7599999999999998E-2</v>
      </c>
      <c r="D27" s="15">
        <v>0.1666</v>
      </c>
    </row>
    <row r="28" spans="1:4" x14ac:dyDescent="0.35">
      <c r="A28" s="12">
        <v>2001</v>
      </c>
      <c r="B28" s="13">
        <v>-0.11849999999999999</v>
      </c>
      <c r="C28" s="13">
        <v>3.6700000000000003E-2</v>
      </c>
      <c r="D28" s="13">
        <v>5.57E-2</v>
      </c>
    </row>
    <row r="29" spans="1:4" x14ac:dyDescent="0.35">
      <c r="A29" s="14">
        <v>2002</v>
      </c>
      <c r="B29" s="15">
        <v>-0.21970000000000001</v>
      </c>
      <c r="C29" s="15">
        <v>1.66E-2</v>
      </c>
      <c r="D29" s="15">
        <v>0.1512</v>
      </c>
    </row>
    <row r="30" spans="1:4" x14ac:dyDescent="0.35">
      <c r="A30" s="12">
        <v>2003</v>
      </c>
      <c r="B30" s="13">
        <v>0.28360000000000002</v>
      </c>
      <c r="C30" s="13">
        <v>1.03E-2</v>
      </c>
      <c r="D30" s="13">
        <v>3.8E-3</v>
      </c>
    </row>
    <row r="31" spans="1:4" x14ac:dyDescent="0.35">
      <c r="A31" s="14">
        <v>2004</v>
      </c>
      <c r="B31" s="15">
        <v>0.1074</v>
      </c>
      <c r="C31" s="15">
        <v>1.23E-2</v>
      </c>
      <c r="D31" s="15">
        <v>4.4900000000000002E-2</v>
      </c>
    </row>
    <row r="32" spans="1:4" x14ac:dyDescent="0.35">
      <c r="A32" s="12">
        <v>2005</v>
      </c>
      <c r="B32" s="13">
        <v>4.8300000000000003E-2</v>
      </c>
      <c r="C32" s="13">
        <v>3.0099999999999998E-2</v>
      </c>
      <c r="D32" s="13">
        <v>2.87E-2</v>
      </c>
    </row>
    <row r="33" spans="1:4" x14ac:dyDescent="0.35">
      <c r="A33" s="14">
        <v>2006</v>
      </c>
      <c r="B33" s="15">
        <v>0.15609999999999999</v>
      </c>
      <c r="C33" s="15">
        <v>4.6800000000000001E-2</v>
      </c>
      <c r="D33" s="15">
        <v>1.9599999999999999E-2</v>
      </c>
    </row>
    <row r="34" spans="1:4" x14ac:dyDescent="0.35">
      <c r="A34" s="12">
        <v>2007</v>
      </c>
      <c r="B34" s="13">
        <v>5.4800000000000001E-2</v>
      </c>
      <c r="C34" s="13">
        <v>4.6399999999999997E-2</v>
      </c>
      <c r="D34" s="13">
        <v>0.1021</v>
      </c>
    </row>
    <row r="35" spans="1:4" x14ac:dyDescent="0.35">
      <c r="A35" s="14">
        <v>2008</v>
      </c>
      <c r="B35" s="15">
        <v>-0.36549999999999999</v>
      </c>
      <c r="C35" s="15">
        <v>1.5900000000000001E-2</v>
      </c>
      <c r="D35" s="15">
        <v>0.20100000000000001</v>
      </c>
    </row>
    <row r="36" spans="1:4" x14ac:dyDescent="0.35">
      <c r="A36" s="12">
        <v>2009</v>
      </c>
      <c r="B36" s="13">
        <v>0.25940000000000002</v>
      </c>
      <c r="C36" s="13">
        <v>1.4E-3</v>
      </c>
      <c r="D36" s="13">
        <v>-0.11119999999999999</v>
      </c>
    </row>
    <row r="37" spans="1:4" x14ac:dyDescent="0.35">
      <c r="A37" s="14">
        <v>2010</v>
      </c>
      <c r="B37" s="15">
        <v>0.1482</v>
      </c>
      <c r="C37" s="15">
        <v>1.2999999999999999E-3</v>
      </c>
      <c r="D37" s="15">
        <v>8.4599999999999995E-2</v>
      </c>
    </row>
    <row r="38" spans="1:4" x14ac:dyDescent="0.35">
      <c r="A38" s="12">
        <v>2011</v>
      </c>
      <c r="B38" s="13">
        <v>2.1000000000000001E-2</v>
      </c>
      <c r="C38" s="13">
        <v>2.9999999999999997E-4</v>
      </c>
      <c r="D38" s="13">
        <v>0.16039999999999999</v>
      </c>
    </row>
    <row r="39" spans="1:4" x14ac:dyDescent="0.35">
      <c r="A39" s="14">
        <v>2012</v>
      </c>
      <c r="B39" s="15">
        <v>0.15890000000000001</v>
      </c>
      <c r="C39" s="15">
        <v>5.0000000000000001E-4</v>
      </c>
      <c r="D39" s="15">
        <v>2.9700000000000001E-2</v>
      </c>
    </row>
    <row r="40" spans="1:4" x14ac:dyDescent="0.35">
      <c r="A40" s="12">
        <v>2013</v>
      </c>
      <c r="B40" s="13">
        <v>0.32150000000000001</v>
      </c>
      <c r="C40" s="13">
        <v>6.9999999999999999E-4</v>
      </c>
      <c r="D40" s="13">
        <v>-9.0999999999999998E-2</v>
      </c>
    </row>
    <row r="41" spans="1:4" x14ac:dyDescent="0.35">
      <c r="A41" s="14">
        <v>2014</v>
      </c>
      <c r="B41" s="15">
        <v>0.13519999999999999</v>
      </c>
      <c r="C41" s="15">
        <v>5.0000000000000001E-4</v>
      </c>
      <c r="D41" s="15">
        <v>0.1075</v>
      </c>
    </row>
    <row r="42" spans="1:4" x14ac:dyDescent="0.35">
      <c r="A42" s="16">
        <v>2015</v>
      </c>
      <c r="B42" s="13">
        <v>1.3599999999999999E-2</v>
      </c>
      <c r="C42" s="17">
        <v>2.0999999999999999E-3</v>
      </c>
      <c r="D42" s="13">
        <v>1.2800000000000001E-2</v>
      </c>
    </row>
    <row r="43" spans="1:4" x14ac:dyDescent="0.35">
      <c r="A43" s="18">
        <v>2016</v>
      </c>
      <c r="B43" s="15">
        <v>0.1174</v>
      </c>
      <c r="C43" s="19">
        <v>5.1000000000000004E-3</v>
      </c>
      <c r="D43" s="15">
        <v>6.8999999999999999E-3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5" workbookViewId="0">
      <selection activeCell="B2" sqref="B2:C45"/>
    </sheetView>
  </sheetViews>
  <sheetFormatPr defaultColWidth="10.6640625" defaultRowHeight="15.5" x14ac:dyDescent="0.35"/>
  <cols>
    <col min="1" max="1" width="11.83203125" bestFit="1" customWidth="1"/>
    <col min="2" max="2" width="11.83203125" style="20" customWidth="1"/>
    <col min="3" max="3" width="13.6640625" bestFit="1" customWidth="1"/>
    <col min="4" max="16" width="13.6640625" customWidth="1"/>
    <col min="17" max="17" width="18.83203125" bestFit="1" customWidth="1"/>
    <col min="18" max="18" width="13.6640625" bestFit="1" customWidth="1"/>
    <col min="19" max="19" width="15.5" customWidth="1"/>
    <col min="20" max="20" width="14.83203125" bestFit="1" customWidth="1"/>
    <col min="21" max="21" width="18.1640625" bestFit="1" customWidth="1"/>
    <col min="22" max="22" width="10.5" bestFit="1" customWidth="1"/>
    <col min="23" max="23" width="15.1640625" bestFit="1" customWidth="1"/>
    <col min="24" max="24" width="10.5" bestFit="1" customWidth="1"/>
    <col min="25" max="25" width="15.1640625" bestFit="1" customWidth="1"/>
  </cols>
  <sheetData>
    <row r="1" spans="1:25" x14ac:dyDescent="0.35">
      <c r="A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>
        <v>1</v>
      </c>
      <c r="T1" s="10">
        <v>1</v>
      </c>
      <c r="U1" s="10"/>
      <c r="V1" s="9">
        <v>0.25</v>
      </c>
      <c r="W1" s="9"/>
      <c r="X1" s="9">
        <v>0.1</v>
      </c>
      <c r="Y1" s="9"/>
    </row>
    <row r="2" spans="1:25" x14ac:dyDescent="0.35">
      <c r="A2" t="s">
        <v>23</v>
      </c>
      <c r="B2" s="20" t="s">
        <v>36</v>
      </c>
      <c r="C2" t="s">
        <v>31</v>
      </c>
      <c r="R2" t="s">
        <v>25</v>
      </c>
      <c r="S2" s="27" t="s">
        <v>29</v>
      </c>
      <c r="T2" s="11" t="s">
        <v>26</v>
      </c>
      <c r="U2" s="11" t="s">
        <v>30</v>
      </c>
    </row>
    <row r="3" spans="1:25" x14ac:dyDescent="0.35">
      <c r="A3" t="s">
        <v>27</v>
      </c>
      <c r="C3" t="s">
        <v>34</v>
      </c>
      <c r="D3" t="s">
        <v>24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 t="s">
        <v>35</v>
      </c>
      <c r="S3" s="11"/>
      <c r="T3" s="11"/>
      <c r="U3" s="11">
        <v>0</v>
      </c>
      <c r="V3" s="11"/>
      <c r="W3" s="11">
        <v>0</v>
      </c>
      <c r="X3" s="11"/>
      <c r="Y3" s="11">
        <v>0</v>
      </c>
    </row>
    <row r="4" spans="1:25" x14ac:dyDescent="0.35">
      <c r="A4">
        <v>1975</v>
      </c>
      <c r="B4" s="21">
        <v>0.19</v>
      </c>
      <c r="C4">
        <v>0.37</v>
      </c>
      <c r="D4">
        <f>EXP(LN(1+C4)/12)-1</f>
        <v>2.6581374745774822E-2</v>
      </c>
      <c r="E4">
        <f>POWER(1+$D4, E$3)</f>
        <v>1</v>
      </c>
      <c r="F4">
        <f t="shared" ref="F4:P19" si="0">POWER(1+$D4, F$3)</f>
        <v>1.0265813747457748</v>
      </c>
      <c r="G4">
        <f t="shared" si="0"/>
        <v>1.0538693189749249</v>
      </c>
      <c r="H4">
        <f t="shared" si="0"/>
        <v>1.0818826142756719</v>
      </c>
      <c r="I4">
        <f t="shared" si="0"/>
        <v>1.110640541476672</v>
      </c>
      <c r="J4">
        <f t="shared" si="0"/>
        <v>1.1401628939175137</v>
      </c>
      <c r="K4">
        <f t="shared" si="0"/>
        <v>1.170469991071962</v>
      </c>
      <c r="L4">
        <f t="shared" si="0"/>
        <v>1.2015826925333297</v>
      </c>
      <c r="M4">
        <f t="shared" si="0"/>
        <v>1.2335224123715953</v>
      </c>
      <c r="N4">
        <f t="shared" si="0"/>
        <v>1.2663111338721569</v>
      </c>
      <c r="O4">
        <f t="shared" si="0"/>
        <v>1.2999714246663596</v>
      </c>
      <c r="P4">
        <f t="shared" si="0"/>
        <v>1.3345264522642148</v>
      </c>
      <c r="Q4">
        <f>SUM(E4:P4)</f>
        <v>13.919520850170176</v>
      </c>
      <c r="R4" t="s">
        <v>28</v>
      </c>
      <c r="S4" s="11">
        <v>11800</v>
      </c>
      <c r="T4" s="11">
        <f>$S$1*($S4*(1-$B4))*T$1/12</f>
        <v>796.5</v>
      </c>
      <c r="U4" s="11">
        <f t="shared" ref="U4:U45" si="1">U3*(1+C4)+T4*Q4</f>
        <v>11086.898357160546</v>
      </c>
      <c r="V4" s="11">
        <f>$S$1*($S4*(1-$B4))*V$1/12</f>
        <v>199.125</v>
      </c>
      <c r="W4" s="11">
        <f t="shared" ref="W4:W45" si="2">W3*(1+C4)+Q4*V4</f>
        <v>2771.7245892901365</v>
      </c>
      <c r="X4" s="11">
        <f>$S$1*($S4*(1-$B4))*X$1/12</f>
        <v>79.650000000000006</v>
      </c>
      <c r="Y4" s="11">
        <f t="shared" ref="Y4:Y45" si="3">Y3*(1+C4)+Q4*X4</f>
        <v>1108.6898357160546</v>
      </c>
    </row>
    <row r="5" spans="1:25" x14ac:dyDescent="0.35">
      <c r="A5">
        <v>1976</v>
      </c>
      <c r="B5" s="21">
        <v>0.19</v>
      </c>
      <c r="C5">
        <v>0.23830000000000001</v>
      </c>
      <c r="D5">
        <f t="shared" ref="D5:D45" si="4">EXP(LN(1+C5)/12)-1</f>
        <v>1.7971195562980657E-2</v>
      </c>
      <c r="E5">
        <f t="shared" ref="E5:P20" si="5">POWER(1+$D5, E$3)</f>
        <v>1</v>
      </c>
      <c r="F5">
        <f t="shared" si="0"/>
        <v>1.0179711955629807</v>
      </c>
      <c r="G5">
        <f t="shared" si="0"/>
        <v>1.0362653549959242</v>
      </c>
      <c r="H5">
        <f t="shared" si="0"/>
        <v>1.0548882823456975</v>
      </c>
      <c r="I5">
        <f t="shared" si="0"/>
        <v>1.0738458859648288</v>
      </c>
      <c r="J5">
        <f t="shared" si="0"/>
        <v>1.0931441803860049</v>
      </c>
      <c r="K5">
        <f t="shared" si="0"/>
        <v>1.1127892882302561</v>
      </c>
      <c r="L5">
        <f t="shared" si="0"/>
        <v>1.1327874421494319</v>
      </c>
      <c r="M5">
        <f t="shared" si="0"/>
        <v>1.1531449868035881</v>
      </c>
      <c r="N5">
        <f t="shared" si="0"/>
        <v>1.1738683808739061</v>
      </c>
      <c r="O5">
        <f t="shared" si="0"/>
        <v>1.1949641991117905</v>
      </c>
      <c r="P5">
        <f t="shared" si="0"/>
        <v>1.2164391344247891</v>
      </c>
      <c r="Q5">
        <f t="shared" ref="Q5:Q9" si="6">SUM(E5:P5)</f>
        <v>13.260108330849196</v>
      </c>
      <c r="R5" t="s">
        <v>28</v>
      </c>
      <c r="S5" s="11">
        <v>12686</v>
      </c>
      <c r="T5" s="11">
        <f t="shared" ref="T5:T45" si="7">$S$1*($S5*(1-$B5))*T$1/12</f>
        <v>856.30499999999995</v>
      </c>
      <c r="U5" s="11">
        <f t="shared" si="1"/>
        <v>25083.603299919723</v>
      </c>
      <c r="V5" s="11">
        <f t="shared" ref="V5:V45" si="8">$S$1*($S5*(1-$B5))*V$1/12</f>
        <v>214.07624999999999</v>
      </c>
      <c r="W5" s="11">
        <f t="shared" si="2"/>
        <v>6270.9008249799308</v>
      </c>
      <c r="X5" s="11">
        <f t="shared" ref="X5:X45" si="9">$S$1*($S5*(1-$B5))*X$1/12</f>
        <v>85.630499999999998</v>
      </c>
      <c r="Y5" s="11">
        <f t="shared" si="3"/>
        <v>2508.3603299919723</v>
      </c>
    </row>
    <row r="6" spans="1:25" x14ac:dyDescent="0.35">
      <c r="A6">
        <v>1977</v>
      </c>
      <c r="B6" s="21">
        <v>0.19</v>
      </c>
      <c r="C6">
        <v>-6.9800000000000001E-2</v>
      </c>
      <c r="D6">
        <f t="shared" si="4"/>
        <v>-6.011496726819221E-3</v>
      </c>
      <c r="E6">
        <f t="shared" si="5"/>
        <v>1</v>
      </c>
      <c r="F6">
        <f t="shared" si="0"/>
        <v>0.99398850327318078</v>
      </c>
      <c r="G6">
        <f t="shared" si="0"/>
        <v>0.98801314463925816</v>
      </c>
      <c r="H6">
        <f t="shared" si="0"/>
        <v>0.98207370685420492</v>
      </c>
      <c r="I6">
        <f t="shared" si="0"/>
        <v>0.97616997397995564</v>
      </c>
      <c r="J6">
        <f t="shared" si="0"/>
        <v>0.97030173137655595</v>
      </c>
      <c r="K6">
        <f t="shared" si="0"/>
        <v>0.9644687656943588</v>
      </c>
      <c r="L6">
        <f t="shared" si="0"/>
        <v>0.95867086486626785</v>
      </c>
      <c r="M6">
        <f t="shared" si="0"/>
        <v>0.95290781810002723</v>
      </c>
      <c r="N6">
        <f t="shared" si="0"/>
        <v>0.94717941587055843</v>
      </c>
      <c r="O6">
        <f t="shared" si="0"/>
        <v>0.94148544991234207</v>
      </c>
      <c r="P6">
        <f t="shared" si="0"/>
        <v>0.93582571321184616</v>
      </c>
      <c r="Q6">
        <f t="shared" si="6"/>
        <v>11.611085087778555</v>
      </c>
      <c r="R6" t="s">
        <v>28</v>
      </c>
      <c r="S6" s="11">
        <v>13572</v>
      </c>
      <c r="T6" s="11">
        <f t="shared" si="7"/>
        <v>916.11000000000013</v>
      </c>
      <c r="U6" s="11">
        <f t="shared" si="1"/>
        <v>33969.798949350137</v>
      </c>
      <c r="V6" s="11">
        <f t="shared" si="8"/>
        <v>229.02750000000003</v>
      </c>
      <c r="W6" s="11">
        <f t="shared" si="2"/>
        <v>8492.4497373375343</v>
      </c>
      <c r="X6" s="11">
        <f t="shared" si="9"/>
        <v>91.611000000000004</v>
      </c>
      <c r="Y6" s="11">
        <f t="shared" si="3"/>
        <v>3396.9798949350143</v>
      </c>
    </row>
    <row r="7" spans="1:25" x14ac:dyDescent="0.35">
      <c r="A7">
        <v>1978</v>
      </c>
      <c r="B7" s="21">
        <v>0.19</v>
      </c>
      <c r="C7">
        <v>6.5100000000000005E-2</v>
      </c>
      <c r="D7">
        <f t="shared" si="4"/>
        <v>5.2695598358027951E-3</v>
      </c>
      <c r="E7">
        <f t="shared" si="5"/>
        <v>1</v>
      </c>
      <c r="F7">
        <f t="shared" si="0"/>
        <v>1.0052695598358028</v>
      </c>
      <c r="G7">
        <f t="shared" si="0"/>
        <v>1.0105668879324687</v>
      </c>
      <c r="H7">
        <f t="shared" si="0"/>
        <v>1.0158921306165098</v>
      </c>
      <c r="I7">
        <f t="shared" si="0"/>
        <v>1.0212454349855149</v>
      </c>
      <c r="J7">
        <f t="shared" si="0"/>
        <v>1.0266269489122115</v>
      </c>
      <c r="K7">
        <f t="shared" si="0"/>
        <v>1.0320368210485522</v>
      </c>
      <c r="L7">
        <f t="shared" si="0"/>
        <v>1.0374752008298191</v>
      </c>
      <c r="M7">
        <f t="shared" si="0"/>
        <v>1.0429422384787534</v>
      </c>
      <c r="N7">
        <f t="shared" si="0"/>
        <v>1.0484380850097033</v>
      </c>
      <c r="O7">
        <f t="shared" si="0"/>
        <v>1.0539628922327966</v>
      </c>
      <c r="P7">
        <f t="shared" si="0"/>
        <v>1.0595168127581329</v>
      </c>
      <c r="Q7">
        <f t="shared" si="6"/>
        <v>12.353973012640266</v>
      </c>
      <c r="R7" t="s">
        <v>28</v>
      </c>
      <c r="S7" s="11">
        <v>15064</v>
      </c>
      <c r="T7" s="11">
        <f t="shared" si="7"/>
        <v>1016.82</v>
      </c>
      <c r="U7" s="11">
        <f t="shared" si="1"/>
        <v>48742.999699665699</v>
      </c>
      <c r="V7" s="11">
        <f t="shared" si="8"/>
        <v>254.20500000000001</v>
      </c>
      <c r="W7" s="11">
        <f t="shared" si="2"/>
        <v>12185.749924916425</v>
      </c>
      <c r="X7" s="11">
        <f t="shared" si="9"/>
        <v>101.682</v>
      </c>
      <c r="Y7" s="11">
        <f t="shared" si="3"/>
        <v>4874.2999699665706</v>
      </c>
    </row>
    <row r="8" spans="1:25" x14ac:dyDescent="0.35">
      <c r="A8">
        <v>1979</v>
      </c>
      <c r="B8" s="21">
        <v>0.19</v>
      </c>
      <c r="C8">
        <v>0.1852</v>
      </c>
      <c r="D8">
        <f t="shared" si="4"/>
        <v>1.4260012342052653E-2</v>
      </c>
      <c r="E8">
        <f t="shared" si="5"/>
        <v>1</v>
      </c>
      <c r="F8">
        <f t="shared" si="0"/>
        <v>1.0142600123420527</v>
      </c>
      <c r="G8">
        <f t="shared" si="0"/>
        <v>1.0287233726361007</v>
      </c>
      <c r="H8">
        <f t="shared" si="0"/>
        <v>1.0433929806264495</v>
      </c>
      <c r="I8">
        <f t="shared" si="0"/>
        <v>1.0582717774077937</v>
      </c>
      <c r="J8">
        <f t="shared" si="0"/>
        <v>1.0733627460148747</v>
      </c>
      <c r="K8">
        <f t="shared" si="0"/>
        <v>1.0886689120205464</v>
      </c>
      <c r="L8">
        <f t="shared" si="0"/>
        <v>1.1041933441423684</v>
      </c>
      <c r="M8">
        <f t="shared" si="0"/>
        <v>1.1199391548578508</v>
      </c>
      <c r="N8">
        <f t="shared" si="0"/>
        <v>1.1359095010284717</v>
      </c>
      <c r="O8">
        <f t="shared" si="0"/>
        <v>1.1521075845325925</v>
      </c>
      <c r="P8">
        <f t="shared" si="0"/>
        <v>1.1685366529073997</v>
      </c>
      <c r="Q8">
        <f t="shared" si="6"/>
        <v>12.987366038516502</v>
      </c>
      <c r="R8" t="s">
        <v>28</v>
      </c>
      <c r="S8" s="11">
        <v>16461</v>
      </c>
      <c r="T8" s="11">
        <f t="shared" si="7"/>
        <v>1111.1175000000001</v>
      </c>
      <c r="U8" s="11">
        <f t="shared" si="1"/>
        <v>72200.692928345146</v>
      </c>
      <c r="V8" s="11">
        <f t="shared" si="8"/>
        <v>277.77937500000002</v>
      </c>
      <c r="W8" s="11">
        <f t="shared" si="2"/>
        <v>18050.173232086287</v>
      </c>
      <c r="X8" s="11">
        <f t="shared" si="9"/>
        <v>111.11175000000003</v>
      </c>
      <c r="Y8" s="11">
        <f t="shared" si="3"/>
        <v>7220.0692928345161</v>
      </c>
    </row>
    <row r="9" spans="1:25" x14ac:dyDescent="0.35">
      <c r="A9">
        <v>1980</v>
      </c>
      <c r="B9" s="21">
        <v>0.189</v>
      </c>
      <c r="C9">
        <v>0.31740000000000002</v>
      </c>
      <c r="D9">
        <f t="shared" si="4"/>
        <v>2.3237555696297152E-2</v>
      </c>
      <c r="E9">
        <f t="shared" si="5"/>
        <v>1</v>
      </c>
      <c r="F9">
        <f t="shared" si="0"/>
        <v>1.0232375556962972</v>
      </c>
      <c r="G9">
        <f t="shared" si="0"/>
        <v>1.0470150953873327</v>
      </c>
      <c r="H9">
        <f t="shared" si="0"/>
        <v>1.0713451669812597</v>
      </c>
      <c r="I9">
        <f t="shared" si="0"/>
        <v>1.0962406099689455</v>
      </c>
      <c r="J9">
        <f t="shared" si="0"/>
        <v>1.1217145621996416</v>
      </c>
      <c r="K9">
        <f t="shared" si="0"/>
        <v>1.1477804668141032</v>
      </c>
      <c r="L9">
        <f t="shared" si="0"/>
        <v>1.1744520793388178</v>
      </c>
      <c r="M9">
        <f t="shared" si="0"/>
        <v>1.2017434749450855</v>
      </c>
      <c r="N9">
        <f t="shared" si="0"/>
        <v>1.2296690558767835</v>
      </c>
      <c r="O9">
        <f t="shared" si="0"/>
        <v>1.2582435590507335</v>
      </c>
      <c r="P9">
        <f t="shared" si="0"/>
        <v>1.2874820638336819</v>
      </c>
      <c r="Q9">
        <f t="shared" si="6"/>
        <v>13.658923690092681</v>
      </c>
      <c r="R9" t="s">
        <v>28</v>
      </c>
      <c r="S9" s="11">
        <v>17710</v>
      </c>
      <c r="T9" s="11">
        <f t="shared" si="7"/>
        <v>1196.9008333333334</v>
      </c>
      <c r="U9" s="11">
        <f t="shared" si="1"/>
        <v>111465.57001091025</v>
      </c>
      <c r="V9" s="11">
        <f t="shared" si="8"/>
        <v>299.22520833333334</v>
      </c>
      <c r="W9" s="11">
        <f t="shared" si="2"/>
        <v>27866.392502727562</v>
      </c>
      <c r="X9" s="11">
        <f t="shared" si="9"/>
        <v>119.69008333333333</v>
      </c>
      <c r="Y9" s="11">
        <f t="shared" si="3"/>
        <v>11146.557001091025</v>
      </c>
    </row>
    <row r="10" spans="1:25" x14ac:dyDescent="0.35">
      <c r="A10">
        <v>1981</v>
      </c>
      <c r="B10" s="21">
        <v>0.19399999999999998</v>
      </c>
      <c r="C10">
        <v>-4.7E-2</v>
      </c>
      <c r="D10">
        <f t="shared" si="4"/>
        <v>-4.0036618335385077E-3</v>
      </c>
      <c r="E10">
        <f t="shared" si="5"/>
        <v>1</v>
      </c>
      <c r="F10">
        <f t="shared" si="0"/>
        <v>0.99599633816646149</v>
      </c>
      <c r="G10">
        <f t="shared" si="0"/>
        <v>0.9920087056410003</v>
      </c>
      <c r="H10">
        <f t="shared" si="0"/>
        <v>0.98803703824768752</v>
      </c>
      <c r="I10">
        <f t="shared" si="0"/>
        <v>0.98408127206753282</v>
      </c>
      <c r="J10">
        <f t="shared" si="0"/>
        <v>0.98014134343745596</v>
      </c>
      <c r="K10">
        <f t="shared" si="0"/>
        <v>0.97621718894926235</v>
      </c>
      <c r="L10">
        <f t="shared" si="0"/>
        <v>0.97230874544862189</v>
      </c>
      <c r="M10">
        <f t="shared" si="0"/>
        <v>0.96841595003405356</v>
      </c>
      <c r="N10">
        <f t="shared" si="0"/>
        <v>0.96453874005591234</v>
      </c>
      <c r="O10">
        <f t="shared" si="0"/>
        <v>0.9606770531153811</v>
      </c>
      <c r="P10">
        <f t="shared" si="0"/>
        <v>0.95683082706346678</v>
      </c>
      <c r="Q10">
        <f t="shared" ref="Q10:Q45" si="10">SUM(E10:P10)</f>
        <v>11.739253202226838</v>
      </c>
      <c r="R10" t="s">
        <v>28</v>
      </c>
      <c r="S10" s="11">
        <v>19074</v>
      </c>
      <c r="T10" s="11">
        <f t="shared" si="7"/>
        <v>1281.1369999999999</v>
      </c>
      <c r="U10" s="11">
        <f t="shared" si="1"/>
        <v>121266.27985013876</v>
      </c>
      <c r="V10" s="11">
        <f t="shared" si="8"/>
        <v>320.28424999999999</v>
      </c>
      <c r="W10" s="11">
        <f t="shared" si="2"/>
        <v>30316.56996253469</v>
      </c>
      <c r="X10" s="11">
        <f t="shared" si="9"/>
        <v>128.11370000000002</v>
      </c>
      <c r="Y10" s="11">
        <f t="shared" si="3"/>
        <v>12126.627985013874</v>
      </c>
    </row>
    <row r="11" spans="1:25" x14ac:dyDescent="0.35">
      <c r="A11">
        <v>1982</v>
      </c>
      <c r="B11" s="21">
        <v>0.18</v>
      </c>
      <c r="C11">
        <v>0.20419999999999999</v>
      </c>
      <c r="D11">
        <f t="shared" si="4"/>
        <v>1.5605128443207494E-2</v>
      </c>
      <c r="E11">
        <f t="shared" si="5"/>
        <v>1</v>
      </c>
      <c r="F11">
        <f t="shared" si="0"/>
        <v>1.0156051284432075</v>
      </c>
      <c r="G11">
        <f t="shared" si="0"/>
        <v>1.0314537769201439</v>
      </c>
      <c r="H11">
        <f t="shared" si="0"/>
        <v>1.0475497455922143</v>
      </c>
      <c r="I11">
        <f t="shared" si="0"/>
        <v>1.0638968939228302</v>
      </c>
      <c r="J11">
        <f t="shared" si="0"/>
        <v>1.0804991416028253</v>
      </c>
      <c r="K11">
        <f t="shared" si="0"/>
        <v>1.097360469490313</v>
      </c>
      <c r="L11">
        <f t="shared" si="0"/>
        <v>1.1144849205652076</v>
      </c>
      <c r="M11">
        <f t="shared" si="0"/>
        <v>1.1318766008986456</v>
      </c>
      <c r="N11">
        <f t="shared" si="0"/>
        <v>1.14953968063753</v>
      </c>
      <c r="O11">
        <f t="shared" si="0"/>
        <v>1.1674783950044425</v>
      </c>
      <c r="P11">
        <f t="shared" si="0"/>
        <v>1.1856970453131563</v>
      </c>
      <c r="Q11">
        <f t="shared" si="10"/>
        <v>13.085441798390518</v>
      </c>
      <c r="R11" t="s">
        <v>28</v>
      </c>
      <c r="S11" s="11">
        <v>20171</v>
      </c>
      <c r="T11" s="11">
        <f t="shared" si="7"/>
        <v>1378.3516666666667</v>
      </c>
      <c r="U11" s="11">
        <f t="shared" si="1"/>
        <v>164065.1947074183</v>
      </c>
      <c r="V11" s="11">
        <f t="shared" si="8"/>
        <v>344.58791666666667</v>
      </c>
      <c r="W11" s="11">
        <f t="shared" si="2"/>
        <v>41016.298676854574</v>
      </c>
      <c r="X11" s="11">
        <f t="shared" si="9"/>
        <v>137.83516666666668</v>
      </c>
      <c r="Y11" s="11">
        <f t="shared" si="3"/>
        <v>16406.51947074183</v>
      </c>
    </row>
    <row r="12" spans="1:25" x14ac:dyDescent="0.35">
      <c r="A12">
        <v>1983</v>
      </c>
      <c r="B12" s="21">
        <v>0.17500000000000002</v>
      </c>
      <c r="C12">
        <v>0.22339999999999999</v>
      </c>
      <c r="D12">
        <f t="shared" si="4"/>
        <v>1.694478374071906E-2</v>
      </c>
      <c r="E12">
        <f t="shared" si="5"/>
        <v>1</v>
      </c>
      <c r="F12">
        <f t="shared" si="0"/>
        <v>1.0169447837407191</v>
      </c>
      <c r="G12">
        <f t="shared" si="0"/>
        <v>1.0341766931774579</v>
      </c>
      <c r="H12">
        <f t="shared" si="0"/>
        <v>1.0517005935930419</v>
      </c>
      <c r="I12">
        <f t="shared" si="0"/>
        <v>1.0695214327114617</v>
      </c>
      <c r="J12">
        <f t="shared" si="0"/>
        <v>1.0876442420948214</v>
      </c>
      <c r="K12">
        <f t="shared" si="0"/>
        <v>1.1060741385639565</v>
      </c>
      <c r="L12">
        <f t="shared" si="0"/>
        <v>1.1248163256431249</v>
      </c>
      <c r="M12">
        <f t="shared" si="0"/>
        <v>1.1438760950291778</v>
      </c>
      <c r="N12">
        <f t="shared" si="0"/>
        <v>1.1632588280856253</v>
      </c>
      <c r="O12">
        <f t="shared" si="0"/>
        <v>1.1829699973620187</v>
      </c>
      <c r="P12">
        <f t="shared" si="0"/>
        <v>1.2030151681390771</v>
      </c>
      <c r="Q12">
        <f t="shared" si="10"/>
        <v>13.183998298140484</v>
      </c>
      <c r="R12" t="s">
        <v>28</v>
      </c>
      <c r="S12" s="11">
        <v>20885</v>
      </c>
      <c r="T12" s="11">
        <f t="shared" si="7"/>
        <v>1435.84375</v>
      </c>
      <c r="U12" s="11">
        <f t="shared" si="1"/>
        <v>219647.52076145119</v>
      </c>
      <c r="V12" s="11">
        <f t="shared" si="8"/>
        <v>358.9609375</v>
      </c>
      <c r="W12" s="11">
        <f t="shared" si="2"/>
        <v>54911.880190362797</v>
      </c>
      <c r="X12" s="11">
        <f t="shared" si="9"/>
        <v>143.58437499999999</v>
      </c>
      <c r="Y12" s="11">
        <f t="shared" si="3"/>
        <v>21964.75207614512</v>
      </c>
    </row>
    <row r="13" spans="1:25" x14ac:dyDescent="0.35">
      <c r="A13">
        <v>1984</v>
      </c>
      <c r="B13" s="21">
        <v>0.18</v>
      </c>
      <c r="C13">
        <v>6.1499999999999999E-2</v>
      </c>
      <c r="D13">
        <f t="shared" si="4"/>
        <v>4.9859723103033993E-3</v>
      </c>
      <c r="E13">
        <f t="shared" si="5"/>
        <v>1</v>
      </c>
      <c r="F13">
        <f t="shared" si="0"/>
        <v>1.0049859723103034</v>
      </c>
      <c r="G13">
        <f t="shared" si="0"/>
        <v>1.0099968045404859</v>
      </c>
      <c r="H13">
        <f t="shared" si="0"/>
        <v>1.0150326206414197</v>
      </c>
      <c r="I13">
        <f t="shared" si="0"/>
        <v>1.0200935451819926</v>
      </c>
      <c r="J13">
        <f t="shared" si="0"/>
        <v>1.0251797033521892</v>
      </c>
      <c r="K13">
        <f t="shared" si="0"/>
        <v>1.0302912209661883</v>
      </c>
      <c r="L13">
        <f t="shared" si="0"/>
        <v>1.0354282244654744</v>
      </c>
      <c r="M13">
        <f t="shared" si="0"/>
        <v>1.040590840921966</v>
      </c>
      <c r="N13">
        <f t="shared" si="0"/>
        <v>1.0457791980411582</v>
      </c>
      <c r="O13">
        <f t="shared" si="0"/>
        <v>1.0509934241652827</v>
      </c>
      <c r="P13">
        <f t="shared" si="0"/>
        <v>1.0562336482764818</v>
      </c>
      <c r="Q13">
        <f t="shared" si="10"/>
        <v>12.334605202862944</v>
      </c>
      <c r="R13" t="s">
        <v>28</v>
      </c>
      <c r="S13" s="11">
        <v>22415</v>
      </c>
      <c r="T13" s="11">
        <f t="shared" si="7"/>
        <v>1531.6916666666668</v>
      </c>
      <c r="U13" s="11">
        <f t="shared" si="1"/>
        <v>252048.65528912895</v>
      </c>
      <c r="V13" s="11">
        <f t="shared" si="8"/>
        <v>382.92291666666671</v>
      </c>
      <c r="W13" s="11">
        <f t="shared" si="2"/>
        <v>63012.163822282237</v>
      </c>
      <c r="X13" s="11">
        <f t="shared" si="9"/>
        <v>153.16916666666671</v>
      </c>
      <c r="Y13" s="11">
        <f t="shared" si="3"/>
        <v>25204.865528912898</v>
      </c>
    </row>
    <row r="14" spans="1:25" x14ac:dyDescent="0.35">
      <c r="A14">
        <v>1985</v>
      </c>
      <c r="B14" s="21">
        <v>0.18100000000000002</v>
      </c>
      <c r="C14">
        <v>0.31240000000000001</v>
      </c>
      <c r="D14">
        <f t="shared" si="4"/>
        <v>2.291336225852425E-2</v>
      </c>
      <c r="E14">
        <f t="shared" si="5"/>
        <v>1</v>
      </c>
      <c r="F14">
        <f t="shared" si="0"/>
        <v>1.0229133622585243</v>
      </c>
      <c r="G14">
        <f t="shared" si="0"/>
        <v>1.0463517466870389</v>
      </c>
      <c r="H14">
        <f t="shared" si="0"/>
        <v>1.0703271833087187</v>
      </c>
      <c r="I14">
        <f t="shared" si="0"/>
        <v>1.0948519777950172</v>
      </c>
      <c r="J14">
        <f t="shared" si="0"/>
        <v>1.1199387177816962</v>
      </c>
      <c r="K14">
        <f t="shared" si="0"/>
        <v>1.1456002793295754</v>
      </c>
      <c r="L14">
        <f t="shared" si="0"/>
        <v>1.1718498335333205</v>
      </c>
      <c r="M14">
        <f t="shared" si="0"/>
        <v>1.1987008532816608</v>
      </c>
      <c r="N14">
        <f t="shared" si="0"/>
        <v>1.2261671201725055</v>
      </c>
      <c r="O14">
        <f t="shared" si="0"/>
        <v>1.2542627315865096</v>
      </c>
      <c r="P14">
        <f t="shared" si="0"/>
        <v>1.2830021079227176</v>
      </c>
      <c r="Q14">
        <f t="shared" si="10"/>
        <v>13.633965913657285</v>
      </c>
      <c r="R14" t="s">
        <v>28</v>
      </c>
      <c r="S14" s="11">
        <v>23618</v>
      </c>
      <c r="T14" s="11">
        <f t="shared" si="7"/>
        <v>1611.9285</v>
      </c>
      <c r="U14" s="11">
        <f t="shared" si="1"/>
        <v>352765.63342570554</v>
      </c>
      <c r="V14" s="11">
        <f t="shared" si="8"/>
        <v>402.982125</v>
      </c>
      <c r="W14" s="11">
        <f t="shared" si="2"/>
        <v>88191.408356426386</v>
      </c>
      <c r="X14" s="11">
        <f t="shared" si="9"/>
        <v>161.19284999999999</v>
      </c>
      <c r="Y14" s="11">
        <f t="shared" si="3"/>
        <v>35276.56334257056</v>
      </c>
    </row>
    <row r="15" spans="1:25" x14ac:dyDescent="0.35">
      <c r="A15">
        <v>1986</v>
      </c>
      <c r="B15" s="21">
        <v>0.18100000000000002</v>
      </c>
      <c r="C15">
        <v>0.18490000000000001</v>
      </c>
      <c r="D15">
        <f t="shared" si="4"/>
        <v>1.4238615579904579E-2</v>
      </c>
      <c r="E15">
        <f t="shared" si="5"/>
        <v>1</v>
      </c>
      <c r="F15">
        <f t="shared" si="0"/>
        <v>1.0142386155799046</v>
      </c>
      <c r="G15">
        <f t="shared" si="0"/>
        <v>1.0286799693334414</v>
      </c>
      <c r="H15">
        <f t="shared" si="0"/>
        <v>1.0433269479715284</v>
      </c>
      <c r="I15">
        <f t="shared" si="0"/>
        <v>1.05818247930785</v>
      </c>
      <c r="J15">
        <f t="shared" si="0"/>
        <v>1.0732495328441047</v>
      </c>
      <c r="K15">
        <f t="shared" si="0"/>
        <v>1.0885311203635841</v>
      </c>
      <c r="L15">
        <f t="shared" si="0"/>
        <v>1.1040302965332041</v>
      </c>
      <c r="M15">
        <f t="shared" si="0"/>
        <v>1.1197501595141084</v>
      </c>
      <c r="N15">
        <f t="shared" si="0"/>
        <v>1.1356938515809667</v>
      </c>
      <c r="O15">
        <f t="shared" si="0"/>
        <v>1.1518645597500892</v>
      </c>
      <c r="P15">
        <f t="shared" si="0"/>
        <v>1.1682655164164868</v>
      </c>
      <c r="Q15">
        <f t="shared" si="10"/>
        <v>12.985813049195267</v>
      </c>
      <c r="R15" t="s">
        <v>28</v>
      </c>
      <c r="S15" s="11">
        <v>24897</v>
      </c>
      <c r="T15" s="11">
        <f t="shared" si="7"/>
        <v>1699.2202500000001</v>
      </c>
      <c r="U15" s="11">
        <f t="shared" si="1"/>
        <v>440057.75554202538</v>
      </c>
      <c r="V15" s="11">
        <f t="shared" si="8"/>
        <v>424.80506250000002</v>
      </c>
      <c r="W15" s="11">
        <f t="shared" si="2"/>
        <v>110014.43888550634</v>
      </c>
      <c r="X15" s="11">
        <f t="shared" si="9"/>
        <v>169.92202499999999</v>
      </c>
      <c r="Y15" s="11">
        <f t="shared" si="3"/>
        <v>44005.775554202541</v>
      </c>
    </row>
    <row r="16" spans="1:25" x14ac:dyDescent="0.35">
      <c r="A16">
        <v>1987</v>
      </c>
      <c r="B16" s="21">
        <v>0.17600000000000002</v>
      </c>
      <c r="C16">
        <v>5.8099999999999999E-2</v>
      </c>
      <c r="D16">
        <f t="shared" si="4"/>
        <v>4.7173289717712397E-3</v>
      </c>
      <c r="E16">
        <f t="shared" si="5"/>
        <v>1</v>
      </c>
      <c r="F16">
        <f t="shared" si="0"/>
        <v>1.0047173289717712</v>
      </c>
      <c r="G16">
        <f t="shared" si="0"/>
        <v>1.0094569111361704</v>
      </c>
      <c r="H16">
        <f t="shared" si="0"/>
        <v>1.0142188514688277</v>
      </c>
      <c r="I16">
        <f t="shared" si="0"/>
        <v>1.0190032554405783</v>
      </c>
      <c r="J16">
        <f t="shared" si="0"/>
        <v>1.0238102290197975</v>
      </c>
      <c r="K16">
        <f t="shared" si="0"/>
        <v>1.0286398786747484</v>
      </c>
      <c r="L16">
        <f t="shared" si="0"/>
        <v>1.0334923113759398</v>
      </c>
      <c r="M16">
        <f t="shared" si="0"/>
        <v>1.0383676345984965</v>
      </c>
      <c r="N16">
        <f t="shared" si="0"/>
        <v>1.0432659563245374</v>
      </c>
      <c r="O16">
        <f t="shared" si="0"/>
        <v>1.0481873850455699</v>
      </c>
      <c r="P16">
        <f t="shared" si="0"/>
        <v>1.0531320297648905</v>
      </c>
      <c r="Q16">
        <f t="shared" si="10"/>
        <v>12.316291771821327</v>
      </c>
      <c r="R16" t="s">
        <v>28</v>
      </c>
      <c r="S16" s="11">
        <v>26061</v>
      </c>
      <c r="T16" s="11">
        <f t="shared" si="7"/>
        <v>1789.5219999999999</v>
      </c>
      <c r="U16" s="11">
        <f t="shared" si="1"/>
        <v>487665.38622311025</v>
      </c>
      <c r="V16" s="11">
        <f t="shared" si="8"/>
        <v>447.38049999999998</v>
      </c>
      <c r="W16" s="11">
        <f t="shared" si="2"/>
        <v>121916.34655577756</v>
      </c>
      <c r="X16" s="11">
        <f t="shared" si="9"/>
        <v>178.95219999999998</v>
      </c>
      <c r="Y16" s="11">
        <f t="shared" si="3"/>
        <v>48766.538622311033</v>
      </c>
    </row>
    <row r="17" spans="1:25" x14ac:dyDescent="0.35">
      <c r="A17">
        <v>1988</v>
      </c>
      <c r="B17" s="21">
        <v>0.17899999999999999</v>
      </c>
      <c r="C17">
        <v>0.16539999999999999</v>
      </c>
      <c r="D17">
        <f t="shared" si="4"/>
        <v>1.2837061294824537E-2</v>
      </c>
      <c r="E17">
        <f t="shared" si="5"/>
        <v>1</v>
      </c>
      <c r="F17">
        <f t="shared" si="0"/>
        <v>1.0128370612948245</v>
      </c>
      <c r="G17">
        <f t="shared" si="0"/>
        <v>1.0258389127323362</v>
      </c>
      <c r="H17">
        <f t="shared" si="0"/>
        <v>1.0390076697336974</v>
      </c>
      <c r="I17">
        <f t="shared" si="0"/>
        <v>1.0523454748758616</v>
      </c>
      <c r="J17">
        <f t="shared" si="0"/>
        <v>1.0658544982401743</v>
      </c>
      <c r="K17">
        <f t="shared" si="0"/>
        <v>1.0795369377654478</v>
      </c>
      <c r="L17">
        <f t="shared" si="0"/>
        <v>1.0933950196055702</v>
      </c>
      <c r="M17">
        <f t="shared" si="0"/>
        <v>1.1074309984917026</v>
      </c>
      <c r="N17">
        <f t="shared" si="0"/>
        <v>1.1216471580991292</v>
      </c>
      <c r="O17">
        <f t="shared" si="0"/>
        <v>1.1360458114188137</v>
      </c>
      <c r="P17">
        <f t="shared" si="0"/>
        <v>1.1506293011337256</v>
      </c>
      <c r="Q17">
        <f t="shared" si="10"/>
        <v>12.884568843391285</v>
      </c>
      <c r="R17" t="s">
        <v>28</v>
      </c>
      <c r="S17" s="11">
        <v>27225</v>
      </c>
      <c r="T17" s="11">
        <f t="shared" si="7"/>
        <v>1862.64375</v>
      </c>
      <c r="U17" s="11">
        <f t="shared" si="1"/>
        <v>592324.60273200017</v>
      </c>
      <c r="V17" s="11">
        <f t="shared" si="8"/>
        <v>465.66093749999999</v>
      </c>
      <c r="W17" s="11">
        <f t="shared" si="2"/>
        <v>148081.15068300004</v>
      </c>
      <c r="X17" s="11">
        <f t="shared" si="9"/>
        <v>186.264375</v>
      </c>
      <c r="Y17" s="11">
        <f t="shared" si="3"/>
        <v>59232.460273200028</v>
      </c>
    </row>
    <row r="18" spans="1:25" x14ac:dyDescent="0.35">
      <c r="A18">
        <v>1989</v>
      </c>
      <c r="B18" s="21">
        <v>0.17899999999999999</v>
      </c>
      <c r="C18">
        <v>0.31480000000000002</v>
      </c>
      <c r="D18">
        <f t="shared" si="4"/>
        <v>2.3069116144302848E-2</v>
      </c>
      <c r="E18">
        <f t="shared" si="5"/>
        <v>1</v>
      </c>
      <c r="F18">
        <f t="shared" si="0"/>
        <v>1.0230691161443028</v>
      </c>
      <c r="G18">
        <f t="shared" si="0"/>
        <v>1.046670416408285</v>
      </c>
      <c r="H18">
        <f t="shared" si="0"/>
        <v>1.0708161778092136</v>
      </c>
      <c r="I18">
        <f t="shared" si="0"/>
        <v>1.0955189605842925</v>
      </c>
      <c r="J18">
        <f t="shared" si="0"/>
        <v>1.1207916147242976</v>
      </c>
      <c r="K18">
        <f t="shared" si="0"/>
        <v>1.1466472866579329</v>
      </c>
      <c r="L18">
        <f t="shared" si="0"/>
        <v>1.1730994260903946</v>
      </c>
      <c r="M18">
        <f t="shared" si="0"/>
        <v>1.2001617929996886</v>
      </c>
      <c r="N18">
        <f t="shared" si="0"/>
        <v>1.2278484647943533</v>
      </c>
      <c r="O18">
        <f t="shared" si="0"/>
        <v>1.2561738436362979</v>
      </c>
      <c r="P18">
        <f t="shared" si="0"/>
        <v>1.2851526639325792</v>
      </c>
      <c r="Q18">
        <f t="shared" si="10"/>
        <v>13.645949763781637</v>
      </c>
      <c r="R18" t="s">
        <v>28</v>
      </c>
      <c r="S18" s="11">
        <v>28906</v>
      </c>
      <c r="T18" s="11">
        <f t="shared" si="7"/>
        <v>1977.6521666666665</v>
      </c>
      <c r="U18" s="11">
        <f t="shared" si="1"/>
        <v>805775.32978860114</v>
      </c>
      <c r="V18" s="11">
        <f t="shared" si="8"/>
        <v>494.41304166666663</v>
      </c>
      <c r="W18" s="11">
        <f t="shared" si="2"/>
        <v>201443.83244715029</v>
      </c>
      <c r="X18" s="11">
        <f t="shared" si="9"/>
        <v>197.76521666666665</v>
      </c>
      <c r="Y18" s="11">
        <f t="shared" si="3"/>
        <v>80577.532978860123</v>
      </c>
    </row>
    <row r="19" spans="1:25" x14ac:dyDescent="0.35">
      <c r="A19">
        <v>1990</v>
      </c>
      <c r="B19" s="21">
        <v>0.17800000000000002</v>
      </c>
      <c r="C19">
        <v>-3.0599999999999999E-2</v>
      </c>
      <c r="D19">
        <f t="shared" si="4"/>
        <v>-2.5864789153648982E-3</v>
      </c>
      <c r="E19">
        <f t="shared" si="5"/>
        <v>1</v>
      </c>
      <c r="F19">
        <f t="shared" si="0"/>
        <v>0.9974135210846351</v>
      </c>
      <c r="G19">
        <f t="shared" si="0"/>
        <v>0.99483373204244985</v>
      </c>
      <c r="H19">
        <f t="shared" si="0"/>
        <v>0.99226061557022827</v>
      </c>
      <c r="I19">
        <f t="shared" si="0"/>
        <v>0.98969415440950892</v>
      </c>
      <c r="J19">
        <f t="shared" si="0"/>
        <v>0.98713433134646889</v>
      </c>
      <c r="K19">
        <f t="shared" si="0"/>
        <v>0.9845811292118084</v>
      </c>
      <c r="L19">
        <f t="shared" si="0"/>
        <v>0.98203453088063586</v>
      </c>
      <c r="M19">
        <f t="shared" si="0"/>
        <v>0.97949451927235287</v>
      </c>
      <c r="N19">
        <f t="shared" si="0"/>
        <v>0.9769610773505395</v>
      </c>
      <c r="O19">
        <f t="shared" si="0"/>
        <v>0.97443418812284011</v>
      </c>
      <c r="P19">
        <f t="shared" si="0"/>
        <v>0.97191383464084968</v>
      </c>
      <c r="Q19">
        <f t="shared" si="10"/>
        <v>11.830755633932318</v>
      </c>
      <c r="R19" t="s">
        <v>28</v>
      </c>
      <c r="S19" s="11">
        <v>29943</v>
      </c>
      <c r="T19" s="11">
        <f t="shared" si="7"/>
        <v>2051.0954999999999</v>
      </c>
      <c r="U19" s="11">
        <f t="shared" si="1"/>
        <v>805384.61433942814</v>
      </c>
      <c r="V19" s="11">
        <f t="shared" si="8"/>
        <v>512.77387499999998</v>
      </c>
      <c r="W19" s="11">
        <f t="shared" si="2"/>
        <v>201346.15358485703</v>
      </c>
      <c r="X19" s="11">
        <f t="shared" si="9"/>
        <v>205.10954999999998</v>
      </c>
      <c r="Y19" s="11">
        <f t="shared" si="3"/>
        <v>80538.461433942837</v>
      </c>
    </row>
    <row r="20" spans="1:25" x14ac:dyDescent="0.35">
      <c r="A20">
        <v>1991</v>
      </c>
      <c r="B20" s="21">
        <v>0.17500000000000002</v>
      </c>
      <c r="C20">
        <v>0.30230000000000001</v>
      </c>
      <c r="D20">
        <f t="shared" si="4"/>
        <v>2.2255023420412634E-2</v>
      </c>
      <c r="E20">
        <f t="shared" si="5"/>
        <v>1</v>
      </c>
      <c r="F20">
        <f t="shared" si="5"/>
        <v>1.0222550234204126</v>
      </c>
      <c r="G20">
        <f t="shared" si="5"/>
        <v>1.0450053329082685</v>
      </c>
      <c r="H20">
        <f t="shared" si="5"/>
        <v>1.068261951066598</v>
      </c>
      <c r="I20">
        <f t="shared" si="5"/>
        <v>1.0920361458067209</v>
      </c>
      <c r="J20">
        <f t="shared" si="5"/>
        <v>1.1163394358075867</v>
      </c>
      <c r="K20">
        <f t="shared" si="5"/>
        <v>1.1411835960966148</v>
      </c>
      <c r="L20">
        <f t="shared" si="5"/>
        <v>1.1665806637547356</v>
      </c>
      <c r="M20">
        <f t="shared" si="5"/>
        <v>1.1925429437483979</v>
      </c>
      <c r="N20">
        <f t="shared" si="5"/>
        <v>1.2190830148913663</v>
      </c>
      <c r="O20">
        <f t="shared" si="5"/>
        <v>1.2462137359392009</v>
      </c>
      <c r="P20">
        <f t="shared" si="5"/>
        <v>1.2739482518193679</v>
      </c>
      <c r="Q20">
        <f t="shared" si="10"/>
        <v>13.583450095259268</v>
      </c>
      <c r="R20" t="s">
        <v>28</v>
      </c>
      <c r="S20" s="11">
        <v>30126</v>
      </c>
      <c r="T20" s="11">
        <f t="shared" si="7"/>
        <v>2071.1624999999999</v>
      </c>
      <c r="U20" s="11">
        <f t="shared" si="1"/>
        <v>1076985.9157121596</v>
      </c>
      <c r="V20" s="11">
        <f t="shared" si="8"/>
        <v>517.79062499999998</v>
      </c>
      <c r="W20" s="11">
        <f t="shared" si="2"/>
        <v>269246.4789280399</v>
      </c>
      <c r="X20" s="11">
        <f t="shared" si="9"/>
        <v>207.11625000000001</v>
      </c>
      <c r="Y20" s="11">
        <f t="shared" si="3"/>
        <v>107698.59157121601</v>
      </c>
    </row>
    <row r="21" spans="1:25" x14ac:dyDescent="0.35">
      <c r="A21">
        <v>1992</v>
      </c>
      <c r="B21" s="21">
        <v>0.17300000000000001</v>
      </c>
      <c r="C21">
        <v>7.4899999999999994E-2</v>
      </c>
      <c r="D21">
        <f t="shared" si="4"/>
        <v>6.0371198939430659E-3</v>
      </c>
      <c r="E21">
        <f t="shared" ref="E21:P42" si="11">POWER(1+$D21, E$3)</f>
        <v>1</v>
      </c>
      <c r="F21">
        <f t="shared" si="11"/>
        <v>1.0060371198939431</v>
      </c>
      <c r="G21">
        <f t="shared" si="11"/>
        <v>1.0121106866045</v>
      </c>
      <c r="H21">
        <f t="shared" si="11"/>
        <v>1.0182209201654724</v>
      </c>
      <c r="I21">
        <f t="shared" si="11"/>
        <v>1.0243680419390324</v>
      </c>
      <c r="J21">
        <f t="shared" si="11"/>
        <v>1.0305522746237421</v>
      </c>
      <c r="K21">
        <f t="shared" si="11"/>
        <v>1.0367738422626214</v>
      </c>
      <c r="L21">
        <f t="shared" si="11"/>
        <v>1.0430329702512648</v>
      </c>
      <c r="M21">
        <f t="shared" si="11"/>
        <v>1.0493298853460074</v>
      </c>
      <c r="N21">
        <f t="shared" si="11"/>
        <v>1.0556648156721387</v>
      </c>
      <c r="O21">
        <f t="shared" si="11"/>
        <v>1.0620379907321686</v>
      </c>
      <c r="P21">
        <f t="shared" si="11"/>
        <v>1.0684496414141413</v>
      </c>
      <c r="Q21">
        <f t="shared" si="10"/>
        <v>12.40657818890503</v>
      </c>
      <c r="R21" t="s">
        <v>28</v>
      </c>
      <c r="S21" s="11">
        <v>30636</v>
      </c>
      <c r="T21" s="11">
        <f t="shared" si="7"/>
        <v>2111.3309999999997</v>
      </c>
      <c r="U21" s="11">
        <f t="shared" si="1"/>
        <v>1183846.5539331594</v>
      </c>
      <c r="V21" s="11">
        <f t="shared" si="8"/>
        <v>527.83274999999992</v>
      </c>
      <c r="W21" s="11">
        <f t="shared" si="2"/>
        <v>295961.63848328986</v>
      </c>
      <c r="X21" s="11">
        <f t="shared" si="9"/>
        <v>211.13310000000001</v>
      </c>
      <c r="Y21" s="11">
        <f t="shared" si="3"/>
        <v>118384.65539331599</v>
      </c>
    </row>
    <row r="22" spans="1:25" x14ac:dyDescent="0.35">
      <c r="A22">
        <v>1993</v>
      </c>
      <c r="B22" s="21">
        <v>0.17199999999999999</v>
      </c>
      <c r="C22">
        <v>9.9699999999999997E-2</v>
      </c>
      <c r="D22">
        <f t="shared" si="4"/>
        <v>7.9512290616501335E-3</v>
      </c>
      <c r="E22">
        <f t="shared" si="11"/>
        <v>1</v>
      </c>
      <c r="F22">
        <f t="shared" si="11"/>
        <v>1.0079512290616501</v>
      </c>
      <c r="G22">
        <f t="shared" si="11"/>
        <v>1.015965680166891</v>
      </c>
      <c r="H22">
        <f t="shared" si="11"/>
        <v>1.0240438560086731</v>
      </c>
      <c r="I22">
        <f t="shared" si="11"/>
        <v>1.0321862632769736</v>
      </c>
      <c r="J22">
        <f t="shared" si="11"/>
        <v>1.0403934126905776</v>
      </c>
      <c r="K22">
        <f t="shared" si="11"/>
        <v>1.048665819029112</v>
      </c>
      <c r="L22">
        <f t="shared" si="11"/>
        <v>1.0570040011653354</v>
      </c>
      <c r="M22">
        <f t="shared" si="11"/>
        <v>1.0654084820976819</v>
      </c>
      <c r="N22">
        <f t="shared" si="11"/>
        <v>1.0738797889830656</v>
      </c>
      <c r="O22">
        <f t="shared" si="11"/>
        <v>1.0824184531699463</v>
      </c>
      <c r="P22">
        <f t="shared" si="11"/>
        <v>1.0910250102316574</v>
      </c>
      <c r="Q22">
        <f t="shared" si="10"/>
        <v>12.538941995881565</v>
      </c>
      <c r="R22" t="s">
        <v>28</v>
      </c>
      <c r="S22" s="11">
        <v>31241</v>
      </c>
      <c r="T22" s="11">
        <f t="shared" si="7"/>
        <v>2155.6290000000004</v>
      </c>
      <c r="U22" s="11">
        <f t="shared" si="1"/>
        <v>1328905.3623559356</v>
      </c>
      <c r="V22" s="11">
        <f t="shared" si="8"/>
        <v>538.90725000000009</v>
      </c>
      <c r="W22" s="11">
        <f t="shared" si="2"/>
        <v>332226.34058898391</v>
      </c>
      <c r="X22" s="11">
        <f t="shared" si="9"/>
        <v>215.56290000000004</v>
      </c>
      <c r="Y22" s="11">
        <f t="shared" si="3"/>
        <v>132890.53623559361</v>
      </c>
    </row>
    <row r="23" spans="1:25" x14ac:dyDescent="0.35">
      <c r="A23">
        <v>1994</v>
      </c>
      <c r="B23" s="21">
        <v>0.17199999999999999</v>
      </c>
      <c r="C23">
        <v>1.3299999999999999E-2</v>
      </c>
      <c r="D23">
        <f t="shared" si="4"/>
        <v>1.1016339761076299E-3</v>
      </c>
      <c r="E23">
        <f t="shared" si="11"/>
        <v>1</v>
      </c>
      <c r="F23">
        <f t="shared" si="11"/>
        <v>1.0011016339761076</v>
      </c>
      <c r="G23">
        <f t="shared" si="11"/>
        <v>1.0022044815496325</v>
      </c>
      <c r="H23">
        <f t="shared" si="11"/>
        <v>1.0033085440575149</v>
      </c>
      <c r="I23">
        <f t="shared" si="11"/>
        <v>1.0044138228381676</v>
      </c>
      <c r="J23">
        <f t="shared" si="11"/>
        <v>1.0055203192314783</v>
      </c>
      <c r="K23">
        <f t="shared" si="11"/>
        <v>1.0066280345788101</v>
      </c>
      <c r="L23">
        <f t="shared" si="11"/>
        <v>1.0077369702230046</v>
      </c>
      <c r="M23">
        <f t="shared" si="11"/>
        <v>1.0088471275083819</v>
      </c>
      <c r="N23">
        <f t="shared" si="11"/>
        <v>1.0099585077807438</v>
      </c>
      <c r="O23">
        <f t="shared" si="11"/>
        <v>1.0110711123873739</v>
      </c>
      <c r="P23">
        <f t="shared" si="11"/>
        <v>1.0121849426770408</v>
      </c>
      <c r="Q23">
        <f t="shared" si="10"/>
        <v>12.072975496808258</v>
      </c>
      <c r="R23" t="s">
        <v>28</v>
      </c>
      <c r="S23" s="11">
        <v>32264</v>
      </c>
      <c r="T23" s="11">
        <f t="shared" si="7"/>
        <v>2226.2159999999999</v>
      </c>
      <c r="U23" s="11">
        <f t="shared" si="1"/>
        <v>1373456.8548938723</v>
      </c>
      <c r="V23" s="11">
        <f t="shared" si="8"/>
        <v>556.55399999999997</v>
      </c>
      <c r="W23" s="11">
        <f t="shared" si="2"/>
        <v>343364.21372346807</v>
      </c>
      <c r="X23" s="11">
        <f t="shared" si="9"/>
        <v>222.62160000000003</v>
      </c>
      <c r="Y23" s="11">
        <f t="shared" si="3"/>
        <v>137345.68548938728</v>
      </c>
    </row>
    <row r="24" spans="1:25" x14ac:dyDescent="0.35">
      <c r="A24">
        <v>1995</v>
      </c>
      <c r="B24" s="21">
        <v>0.17199999999999999</v>
      </c>
      <c r="C24">
        <v>0.372</v>
      </c>
      <c r="D24">
        <f t="shared" si="4"/>
        <v>2.6706179506038152E-2</v>
      </c>
      <c r="E24">
        <f t="shared" si="11"/>
        <v>1</v>
      </c>
      <c r="F24">
        <f t="shared" si="11"/>
        <v>1.0267061795060382</v>
      </c>
      <c r="G24">
        <f t="shared" si="11"/>
        <v>1.054125579035885</v>
      </c>
      <c r="H24">
        <f t="shared" si="11"/>
        <v>1.0822772459715237</v>
      </c>
      <c r="I24">
        <f t="shared" si="11"/>
        <v>1.1111807363777397</v>
      </c>
      <c r="J24">
        <f t="shared" si="11"/>
        <v>1.1408561285870953</v>
      </c>
      <c r="K24">
        <f t="shared" si="11"/>
        <v>1.1713240371477061</v>
      </c>
      <c r="L24">
        <f t="shared" si="11"/>
        <v>1.2026056271435099</v>
      </c>
      <c r="M24">
        <f t="shared" si="11"/>
        <v>1.2347226288969759</v>
      </c>
      <c r="N24">
        <f t="shared" si="11"/>
        <v>1.267697353064466</v>
      </c>
      <c r="O24">
        <f t="shared" si="11"/>
        <v>1.3015527061347349</v>
      </c>
      <c r="P24">
        <f t="shared" si="11"/>
        <v>1.3363122063413388</v>
      </c>
      <c r="Q24">
        <f t="shared" si="10"/>
        <v>13.929360428207014</v>
      </c>
      <c r="R24" t="s">
        <v>28</v>
      </c>
      <c r="S24" s="11">
        <v>34076</v>
      </c>
      <c r="T24" s="11">
        <f t="shared" si="7"/>
        <v>2351.2440000000001</v>
      </c>
      <c r="U24" s="11">
        <f t="shared" si="1"/>
        <v>1917134.1300450517</v>
      </c>
      <c r="V24" s="11">
        <f t="shared" si="8"/>
        <v>587.81100000000004</v>
      </c>
      <c r="W24" s="11">
        <f t="shared" si="2"/>
        <v>479283.53251126292</v>
      </c>
      <c r="X24" s="11">
        <f t="shared" si="9"/>
        <v>235.12440000000004</v>
      </c>
      <c r="Y24" s="11">
        <f t="shared" si="3"/>
        <v>191713.41300450524</v>
      </c>
    </row>
    <row r="25" spans="1:25" x14ac:dyDescent="0.35">
      <c r="A25">
        <v>1996</v>
      </c>
      <c r="B25" s="21">
        <v>0.17100000000000001</v>
      </c>
      <c r="C25">
        <v>0.2268</v>
      </c>
      <c r="D25">
        <f t="shared" si="4"/>
        <v>1.7180003610023142E-2</v>
      </c>
      <c r="E25">
        <f t="shared" si="11"/>
        <v>1</v>
      </c>
      <c r="F25">
        <f t="shared" si="11"/>
        <v>1.0171800036100231</v>
      </c>
      <c r="G25">
        <f t="shared" si="11"/>
        <v>1.0346551597440867</v>
      </c>
      <c r="H25">
        <f t="shared" si="11"/>
        <v>1.0524305391236193</v>
      </c>
      <c r="I25">
        <f t="shared" si="11"/>
        <v>1.0705112995850616</v>
      </c>
      <c r="J25">
        <f t="shared" si="11"/>
        <v>1.0889026875765035</v>
      </c>
      <c r="K25">
        <f t="shared" si="11"/>
        <v>1.1076100396800319</v>
      </c>
      <c r="L25">
        <f t="shared" si="11"/>
        <v>1.1266387841602328</v>
      </c>
      <c r="M25">
        <f t="shared" si="11"/>
        <v>1.1459944425392976</v>
      </c>
      <c r="N25">
        <f t="shared" si="11"/>
        <v>1.1656826311991892</v>
      </c>
      <c r="O25">
        <f t="shared" si="11"/>
        <v>1.1857090630113325</v>
      </c>
      <c r="P25">
        <f t="shared" si="11"/>
        <v>1.2060795489943046</v>
      </c>
      <c r="Q25">
        <f t="shared" si="10"/>
        <v>13.201394199223683</v>
      </c>
      <c r="R25" t="s">
        <v>28</v>
      </c>
      <c r="S25" s="11">
        <v>35492</v>
      </c>
      <c r="T25" s="11">
        <f t="shared" si="7"/>
        <v>2451.9056666666665</v>
      </c>
      <c r="U25" s="11">
        <f t="shared" si="1"/>
        <v>2384308.7239842461</v>
      </c>
      <c r="V25" s="11">
        <f t="shared" si="8"/>
        <v>612.97641666666664</v>
      </c>
      <c r="W25" s="11">
        <f t="shared" si="2"/>
        <v>596077.18099606154</v>
      </c>
      <c r="X25" s="11">
        <f t="shared" si="9"/>
        <v>245.19056666666665</v>
      </c>
      <c r="Y25" s="11">
        <f t="shared" si="3"/>
        <v>238430.87239842469</v>
      </c>
    </row>
    <row r="26" spans="1:25" x14ac:dyDescent="0.35">
      <c r="A26">
        <v>1997</v>
      </c>
      <c r="B26" s="21">
        <v>0.17300000000000001</v>
      </c>
      <c r="C26">
        <v>0.33100000000000002</v>
      </c>
      <c r="D26">
        <f t="shared" si="4"/>
        <v>2.4113689084445111E-2</v>
      </c>
      <c r="E26">
        <f t="shared" si="11"/>
        <v>1</v>
      </c>
      <c r="F26">
        <f t="shared" si="11"/>
        <v>1.0241136890844451</v>
      </c>
      <c r="G26">
        <f t="shared" si="11"/>
        <v>1.0488088481701514</v>
      </c>
      <c r="H26">
        <f t="shared" si="11"/>
        <v>1.0740994986439414</v>
      </c>
      <c r="I26">
        <f t="shared" si="11"/>
        <v>1.0999999999999996</v>
      </c>
      <c r="J26">
        <f t="shared" si="11"/>
        <v>1.1265250579928892</v>
      </c>
      <c r="K26">
        <f t="shared" si="11"/>
        <v>1.1536897329871663</v>
      </c>
      <c r="L26">
        <f t="shared" si="11"/>
        <v>1.1815094485083351</v>
      </c>
      <c r="M26">
        <f t="shared" si="11"/>
        <v>1.2099999999999993</v>
      </c>
      <c r="N26">
        <f t="shared" si="11"/>
        <v>1.2391775637921778</v>
      </c>
      <c r="O26">
        <f t="shared" si="11"/>
        <v>1.2690587062858825</v>
      </c>
      <c r="P26">
        <f t="shared" si="11"/>
        <v>1.2996603933591684</v>
      </c>
      <c r="Q26">
        <f t="shared" si="10"/>
        <v>13.726642938824154</v>
      </c>
      <c r="R26" t="s">
        <v>28</v>
      </c>
      <c r="S26" s="11">
        <v>37005</v>
      </c>
      <c r="T26" s="11">
        <f t="shared" si="7"/>
        <v>2550.26125</v>
      </c>
      <c r="U26" s="11">
        <f t="shared" si="1"/>
        <v>3208521.4372025006</v>
      </c>
      <c r="V26" s="11">
        <f t="shared" si="8"/>
        <v>637.5653125</v>
      </c>
      <c r="W26" s="11">
        <f t="shared" si="2"/>
        <v>802130.35930062516</v>
      </c>
      <c r="X26" s="11">
        <f t="shared" si="9"/>
        <v>255.02612500000001</v>
      </c>
      <c r="Y26" s="11">
        <f t="shared" si="3"/>
        <v>320852.14372025017</v>
      </c>
    </row>
    <row r="27" spans="1:25" x14ac:dyDescent="0.35">
      <c r="A27">
        <v>1998</v>
      </c>
      <c r="B27" s="21">
        <v>0.16700000000000001</v>
      </c>
      <c r="C27">
        <v>0.28339999999999999</v>
      </c>
      <c r="D27">
        <f t="shared" si="4"/>
        <v>2.1010408819970294E-2</v>
      </c>
      <c r="E27">
        <f t="shared" si="11"/>
        <v>1</v>
      </c>
      <c r="F27">
        <f t="shared" si="11"/>
        <v>1.0210104088199703</v>
      </c>
      <c r="G27">
        <f t="shared" si="11"/>
        <v>1.0424622549187228</v>
      </c>
      <c r="H27">
        <f t="shared" si="11"/>
        <v>1.0643648130739531</v>
      </c>
      <c r="I27">
        <f t="shared" si="11"/>
        <v>1.0867275529302283</v>
      </c>
      <c r="J27">
        <f t="shared" si="11"/>
        <v>1.1095601430932183</v>
      </c>
      <c r="K27">
        <f t="shared" si="11"/>
        <v>1.1328724553099514</v>
      </c>
      <c r="L27">
        <f t="shared" si="11"/>
        <v>1.1566745687368969</v>
      </c>
      <c r="M27">
        <f t="shared" si="11"/>
        <v>1.1809767742977222</v>
      </c>
      <c r="N27">
        <f t="shared" si="11"/>
        <v>1.2057895791326072</v>
      </c>
      <c r="O27">
        <f t="shared" si="11"/>
        <v>1.2311237111410431</v>
      </c>
      <c r="P27">
        <f t="shared" si="11"/>
        <v>1.2569901236200751</v>
      </c>
      <c r="Q27">
        <f t="shared" si="10"/>
        <v>13.488552385074389</v>
      </c>
      <c r="R27" t="s">
        <v>28</v>
      </c>
      <c r="S27" s="11">
        <v>38885</v>
      </c>
      <c r="T27" s="11">
        <f t="shared" si="7"/>
        <v>2699.2670833333332</v>
      </c>
      <c r="U27" s="11">
        <f t="shared" si="1"/>
        <v>4154225.6179605378</v>
      </c>
      <c r="V27" s="11">
        <f t="shared" si="8"/>
        <v>674.81677083333329</v>
      </c>
      <c r="W27" s="11">
        <f t="shared" si="2"/>
        <v>1038556.4044901344</v>
      </c>
      <c r="X27" s="11">
        <f t="shared" si="9"/>
        <v>269.92670833333335</v>
      </c>
      <c r="Y27" s="11">
        <f t="shared" si="3"/>
        <v>415422.56179605389</v>
      </c>
    </row>
    <row r="28" spans="1:25" x14ac:dyDescent="0.35">
      <c r="A28">
        <v>1999</v>
      </c>
      <c r="B28" s="21">
        <v>0.16800000000000001</v>
      </c>
      <c r="C28">
        <v>0.2089</v>
      </c>
      <c r="D28">
        <f t="shared" si="4"/>
        <v>1.5934865087622763E-2</v>
      </c>
      <c r="E28">
        <f t="shared" si="11"/>
        <v>1</v>
      </c>
      <c r="F28">
        <f t="shared" si="11"/>
        <v>1.0159348650876228</v>
      </c>
      <c r="G28">
        <f t="shared" si="11"/>
        <v>1.0321236501006064</v>
      </c>
      <c r="H28">
        <f t="shared" si="11"/>
        <v>1.0485704012187043</v>
      </c>
      <c r="I28">
        <f t="shared" si="11"/>
        <v>1.065279229096999</v>
      </c>
      <c r="J28">
        <f t="shared" si="11"/>
        <v>1.0822543098933064</v>
      </c>
      <c r="K28">
        <f t="shared" si="11"/>
        <v>1.0994998863119547</v>
      </c>
      <c r="L28">
        <f t="shared" si="11"/>
        <v>1.1170202686641921</v>
      </c>
      <c r="M28">
        <f t="shared" si="11"/>
        <v>1.1348198359454964</v>
      </c>
      <c r="N28">
        <f t="shared" si="11"/>
        <v>1.1529030369300461</v>
      </c>
      <c r="O28">
        <f t="shared" si="11"/>
        <v>1.1712743912826371</v>
      </c>
      <c r="P28">
        <f t="shared" si="11"/>
        <v>1.1899384906883133</v>
      </c>
      <c r="Q28">
        <f t="shared" si="10"/>
        <v>13.109618365219879</v>
      </c>
      <c r="R28" t="s">
        <v>28</v>
      </c>
      <c r="S28" s="11">
        <v>40696</v>
      </c>
      <c r="T28" s="11">
        <f t="shared" si="7"/>
        <v>2821.5893333333333</v>
      </c>
      <c r="U28" s="11">
        <f t="shared" si="1"/>
        <v>5059033.3088958701</v>
      </c>
      <c r="V28" s="11">
        <f t="shared" si="8"/>
        <v>705.39733333333334</v>
      </c>
      <c r="W28" s="11">
        <f t="shared" si="2"/>
        <v>1264758.3272239675</v>
      </c>
      <c r="X28" s="11">
        <f t="shared" si="9"/>
        <v>282.15893333333332</v>
      </c>
      <c r="Y28" s="11">
        <f t="shared" si="3"/>
        <v>505903.33088958706</v>
      </c>
    </row>
    <row r="29" spans="1:25" x14ac:dyDescent="0.35">
      <c r="A29">
        <v>2000</v>
      </c>
      <c r="B29" s="21">
        <v>0.16600000000000001</v>
      </c>
      <c r="C29">
        <v>-9.0300000000000005E-2</v>
      </c>
      <c r="D29">
        <f t="shared" si="4"/>
        <v>-7.8556819229028685E-3</v>
      </c>
      <c r="E29">
        <f t="shared" si="11"/>
        <v>1</v>
      </c>
      <c r="F29">
        <f t="shared" si="11"/>
        <v>0.99214431807709713</v>
      </c>
      <c r="G29">
        <f t="shared" si="11"/>
        <v>0.98435034789266806</v>
      </c>
      <c r="H29">
        <f t="shared" si="11"/>
        <v>0.97661760465892444</v>
      </c>
      <c r="I29">
        <f t="shared" si="11"/>
        <v>0.96894560739641666</v>
      </c>
      <c r="J29">
        <f t="shared" si="11"/>
        <v>0.96133387890411648</v>
      </c>
      <c r="K29">
        <f t="shared" si="11"/>
        <v>0.95378194572973529</v>
      </c>
      <c r="L29">
        <f t="shared" si="11"/>
        <v>0.94628933814027505</v>
      </c>
      <c r="M29">
        <f t="shared" si="11"/>
        <v>0.93885559009281083</v>
      </c>
      <c r="N29">
        <f t="shared" si="11"/>
        <v>0.93148023920550238</v>
      </c>
      <c r="O29">
        <f t="shared" si="11"/>
        <v>0.92416282672883454</v>
      </c>
      <c r="P29">
        <f t="shared" si="11"/>
        <v>0.91690289751708198</v>
      </c>
      <c r="Q29">
        <f t="shared" si="10"/>
        <v>11.494864594343461</v>
      </c>
      <c r="R29" t="s">
        <v>28</v>
      </c>
      <c r="S29" s="11">
        <v>41990</v>
      </c>
      <c r="T29" s="11">
        <f t="shared" si="7"/>
        <v>2918.3049999999998</v>
      </c>
      <c r="U29" s="11">
        <f t="shared" si="1"/>
        <v>4635748.1219225684</v>
      </c>
      <c r="V29" s="11">
        <f t="shared" si="8"/>
        <v>729.57624999999996</v>
      </c>
      <c r="W29" s="11">
        <f t="shared" si="2"/>
        <v>1158937.0304806421</v>
      </c>
      <c r="X29" s="11">
        <f t="shared" si="9"/>
        <v>291.83049999999997</v>
      </c>
      <c r="Y29" s="11">
        <f t="shared" si="3"/>
        <v>463574.81219225685</v>
      </c>
    </row>
    <row r="30" spans="1:25" x14ac:dyDescent="0.35">
      <c r="A30">
        <v>2001</v>
      </c>
      <c r="B30" s="21">
        <v>0.15</v>
      </c>
      <c r="C30">
        <v>-0.11849999999999999</v>
      </c>
      <c r="D30">
        <f t="shared" si="4"/>
        <v>-1.0455810406340138E-2</v>
      </c>
      <c r="E30">
        <f t="shared" si="11"/>
        <v>1</v>
      </c>
      <c r="F30">
        <f t="shared" si="11"/>
        <v>0.98954418959365986</v>
      </c>
      <c r="G30">
        <f t="shared" si="11"/>
        <v>0.97919770315857302</v>
      </c>
      <c r="H30">
        <f t="shared" si="11"/>
        <v>0.96895939762402328</v>
      </c>
      <c r="I30">
        <f t="shared" si="11"/>
        <v>0.95882814187102483</v>
      </c>
      <c r="J30">
        <f t="shared" si="11"/>
        <v>0.94880281660735799</v>
      </c>
      <c r="K30">
        <f t="shared" si="11"/>
        <v>0.93888231424390989</v>
      </c>
      <c r="L30">
        <f t="shared" si="11"/>
        <v>0.9290655387723098</v>
      </c>
      <c r="M30">
        <f t="shared" si="11"/>
        <v>0.9193514056438421</v>
      </c>
      <c r="N30">
        <f t="shared" si="11"/>
        <v>0.90973884164962782</v>
      </c>
      <c r="O30">
        <f t="shared" si="11"/>
        <v>0.90022678480205576</v>
      </c>
      <c r="P30">
        <f t="shared" si="11"/>
        <v>0.89081418421745628</v>
      </c>
      <c r="Q30">
        <f t="shared" si="10"/>
        <v>11.33341131818384</v>
      </c>
      <c r="R30" t="s">
        <v>28</v>
      </c>
      <c r="S30" s="11">
        <v>42228</v>
      </c>
      <c r="T30" s="11">
        <f t="shared" si="7"/>
        <v>2991.1499999999996</v>
      </c>
      <c r="U30" s="11">
        <f t="shared" si="1"/>
        <v>4120311.9027391295</v>
      </c>
      <c r="V30" s="11">
        <f t="shared" si="8"/>
        <v>747.78749999999991</v>
      </c>
      <c r="W30" s="11">
        <f t="shared" si="2"/>
        <v>1030077.9756847824</v>
      </c>
      <c r="X30" s="11">
        <f t="shared" si="9"/>
        <v>299.11499999999995</v>
      </c>
      <c r="Y30" s="11">
        <f t="shared" si="3"/>
        <v>412031.19027391291</v>
      </c>
    </row>
    <row r="31" spans="1:25" x14ac:dyDescent="0.35">
      <c r="A31">
        <v>2002</v>
      </c>
      <c r="B31" s="21">
        <v>0.14499999999999999</v>
      </c>
      <c r="C31">
        <v>-0.21970000000000001</v>
      </c>
      <c r="D31">
        <f t="shared" si="4"/>
        <v>-2.0460845230413027E-2</v>
      </c>
      <c r="E31">
        <f t="shared" si="11"/>
        <v>1</v>
      </c>
      <c r="F31">
        <f t="shared" si="11"/>
        <v>0.97953915476958697</v>
      </c>
      <c r="G31">
        <f t="shared" si="11"/>
        <v>0.95949695572671689</v>
      </c>
      <c r="H31">
        <f t="shared" si="11"/>
        <v>0.93986483701654011</v>
      </c>
      <c r="I31">
        <f t="shared" si="11"/>
        <v>0.92063440804883734</v>
      </c>
      <c r="J31">
        <f t="shared" si="11"/>
        <v>0.90179744991195721</v>
      </c>
      <c r="K31">
        <f t="shared" si="11"/>
        <v>0.88334591186012745</v>
      </c>
      <c r="L31">
        <f t="shared" si="11"/>
        <v>0.86527190787263941</v>
      </c>
      <c r="M31">
        <f t="shared" si="11"/>
        <v>0.84756771328343317</v>
      </c>
      <c r="N31">
        <f t="shared" si="11"/>
        <v>0.83022576147964577</v>
      </c>
      <c r="O31">
        <f t="shared" si="11"/>
        <v>0.8132386406677089</v>
      </c>
      <c r="P31">
        <f t="shared" si="11"/>
        <v>0.79659909070561552</v>
      </c>
      <c r="Q31">
        <f t="shared" si="10"/>
        <v>10.73758183134281</v>
      </c>
      <c r="R31" t="s">
        <v>28</v>
      </c>
      <c r="S31" s="11">
        <v>42409</v>
      </c>
      <c r="T31" s="11">
        <f t="shared" si="7"/>
        <v>3021.6412500000001</v>
      </c>
      <c r="U31" s="11">
        <f t="shared" si="1"/>
        <v>3247524.4978941786</v>
      </c>
      <c r="V31" s="11">
        <f t="shared" si="8"/>
        <v>755.41031250000003</v>
      </c>
      <c r="W31" s="11">
        <f t="shared" si="2"/>
        <v>811881.12447354465</v>
      </c>
      <c r="X31" s="11">
        <f t="shared" si="9"/>
        <v>302.16412500000001</v>
      </c>
      <c r="Y31" s="11">
        <f t="shared" si="3"/>
        <v>324752.44978941785</v>
      </c>
    </row>
    <row r="32" spans="1:25" x14ac:dyDescent="0.35">
      <c r="A32">
        <v>2003</v>
      </c>
      <c r="B32" s="21">
        <v>0.13600000000000001</v>
      </c>
      <c r="C32">
        <v>0.28360000000000002</v>
      </c>
      <c r="D32">
        <f t="shared" si="4"/>
        <v>2.1023667059679507E-2</v>
      </c>
      <c r="E32">
        <f t="shared" si="11"/>
        <v>1</v>
      </c>
      <c r="F32">
        <f t="shared" si="11"/>
        <v>1.0210236670596795</v>
      </c>
      <c r="G32">
        <f t="shared" si="11"/>
        <v>1.0424893286959953</v>
      </c>
      <c r="H32">
        <f t="shared" si="11"/>
        <v>1.0644062772557688</v>
      </c>
      <c r="I32">
        <f t="shared" si="11"/>
        <v>1.0867840004450269</v>
      </c>
      <c r="J32">
        <f t="shared" si="11"/>
        <v>1.1096321854361697</v>
      </c>
      <c r="K32">
        <f t="shared" si="11"/>
        <v>1.1329607230614844</v>
      </c>
      <c r="L32">
        <f t="shared" si="11"/>
        <v>1.1567797120948229</v>
      </c>
      <c r="M32">
        <f t="shared" si="11"/>
        <v>1.1810994636232961</v>
      </c>
      <c r="N32">
        <f t="shared" si="11"/>
        <v>1.2059305055108782</v>
      </c>
      <c r="O32">
        <f t="shared" si="11"/>
        <v>1.2312835869558501</v>
      </c>
      <c r="P32">
        <f t="shared" si="11"/>
        <v>1.257169683144058</v>
      </c>
      <c r="Q32">
        <f t="shared" si="10"/>
        <v>13.489559133283029</v>
      </c>
      <c r="R32" t="s">
        <v>28</v>
      </c>
      <c r="S32" s="11">
        <v>43318</v>
      </c>
      <c r="T32" s="11">
        <f t="shared" si="7"/>
        <v>3118.8960000000002</v>
      </c>
      <c r="U32" s="11">
        <f t="shared" si="1"/>
        <v>4210594.977519528</v>
      </c>
      <c r="V32" s="11">
        <f t="shared" si="8"/>
        <v>779.72400000000005</v>
      </c>
      <c r="W32" s="11">
        <f t="shared" si="2"/>
        <v>1052648.744379882</v>
      </c>
      <c r="X32" s="11">
        <f t="shared" si="9"/>
        <v>311.88960000000003</v>
      </c>
      <c r="Y32" s="11">
        <f t="shared" si="3"/>
        <v>421059.49775195279</v>
      </c>
    </row>
    <row r="33" spans="1:25" x14ac:dyDescent="0.35">
      <c r="A33">
        <v>2004</v>
      </c>
      <c r="B33" s="21">
        <v>0.13800000000000001</v>
      </c>
      <c r="C33">
        <v>0.1074</v>
      </c>
      <c r="D33">
        <f t="shared" si="4"/>
        <v>8.5374819739361119E-3</v>
      </c>
      <c r="E33">
        <f t="shared" si="11"/>
        <v>1</v>
      </c>
      <c r="F33">
        <f t="shared" si="11"/>
        <v>1.0085374819739361</v>
      </c>
      <c r="G33">
        <f t="shared" si="11"/>
        <v>1.0171478525463276</v>
      </c>
      <c r="H33">
        <f t="shared" si="11"/>
        <v>1.0258317340022696</v>
      </c>
      <c r="I33">
        <f t="shared" si="11"/>
        <v>1.0345897539396056</v>
      </c>
      <c r="J33">
        <f t="shared" si="11"/>
        <v>1.043422545314284</v>
      </c>
      <c r="K33">
        <f t="shared" si="11"/>
        <v>1.0523307464861034</v>
      </c>
      <c r="L33">
        <f t="shared" si="11"/>
        <v>1.0613150012648471</v>
      </c>
      <c r="M33">
        <f t="shared" si="11"/>
        <v>1.0703759589568136</v>
      </c>
      <c r="N33">
        <f t="shared" si="11"/>
        <v>1.0795142744117419</v>
      </c>
      <c r="O33">
        <f t="shared" si="11"/>
        <v>1.0887306080701389</v>
      </c>
      <c r="P33">
        <f t="shared" si="11"/>
        <v>1.0980256260110102</v>
      </c>
      <c r="Q33">
        <f t="shared" si="10"/>
        <v>12.579821582977075</v>
      </c>
      <c r="R33" t="s">
        <v>28</v>
      </c>
      <c r="S33" s="11">
        <v>44334</v>
      </c>
      <c r="T33" s="11">
        <f t="shared" si="7"/>
        <v>3184.6590000000001</v>
      </c>
      <c r="U33" s="11">
        <f t="shared" si="1"/>
        <v>4702875.320127748</v>
      </c>
      <c r="V33" s="11">
        <f t="shared" si="8"/>
        <v>796.16475000000003</v>
      </c>
      <c r="W33" s="11">
        <f t="shared" si="2"/>
        <v>1175718.830031937</v>
      </c>
      <c r="X33" s="11">
        <f t="shared" si="9"/>
        <v>318.46590000000003</v>
      </c>
      <c r="Y33" s="11">
        <f t="shared" si="3"/>
        <v>470287.53201277467</v>
      </c>
    </row>
    <row r="34" spans="1:25" x14ac:dyDescent="0.35">
      <c r="A34">
        <v>2005</v>
      </c>
      <c r="B34" s="21">
        <v>0.13900000000000001</v>
      </c>
      <c r="C34">
        <v>4.8300000000000003E-2</v>
      </c>
      <c r="D34">
        <f t="shared" si="4"/>
        <v>3.9385528336748354E-3</v>
      </c>
      <c r="E34">
        <f t="shared" si="11"/>
        <v>1</v>
      </c>
      <c r="F34">
        <f t="shared" si="11"/>
        <v>1.0039385528336748</v>
      </c>
      <c r="G34">
        <f t="shared" si="11"/>
        <v>1.0078926178657732</v>
      </c>
      <c r="H34">
        <f t="shared" si="11"/>
        <v>1.0118622561919084</v>
      </c>
      <c r="I34">
        <f t="shared" si="11"/>
        <v>1.0158475291483215</v>
      </c>
      <c r="J34">
        <f t="shared" si="11"/>
        <v>1.0198484983128302</v>
      </c>
      <c r="K34">
        <f t="shared" si="11"/>
        <v>1.0238652255057792</v>
      </c>
      <c r="L34">
        <f t="shared" si="11"/>
        <v>1.0278977727909961</v>
      </c>
      <c r="M34">
        <f t="shared" si="11"/>
        <v>1.0319462024767501</v>
      </c>
      <c r="N34">
        <f t="shared" si="11"/>
        <v>1.036010577116715</v>
      </c>
      <c r="O34">
        <f t="shared" si="11"/>
        <v>1.0400909595109349</v>
      </c>
      <c r="P34">
        <f t="shared" si="11"/>
        <v>1.0441874127067963</v>
      </c>
      <c r="Q34">
        <f t="shared" si="10"/>
        <v>12.263387604460478</v>
      </c>
      <c r="R34" t="s">
        <v>28</v>
      </c>
      <c r="S34" s="11">
        <v>46326</v>
      </c>
      <c r="T34" s="11">
        <f t="shared" si="7"/>
        <v>3323.8905</v>
      </c>
      <c r="U34" s="11">
        <f t="shared" si="1"/>
        <v>4970786.3556462023</v>
      </c>
      <c r="V34" s="11">
        <f t="shared" si="8"/>
        <v>830.97262499999999</v>
      </c>
      <c r="W34" s="11">
        <f t="shared" si="2"/>
        <v>1242696.5889115506</v>
      </c>
      <c r="X34" s="11">
        <f t="shared" si="9"/>
        <v>332.38905000000005</v>
      </c>
      <c r="Y34" s="11">
        <f t="shared" si="3"/>
        <v>497078.63556462008</v>
      </c>
    </row>
    <row r="35" spans="1:25" x14ac:dyDescent="0.35">
      <c r="A35">
        <v>2006</v>
      </c>
      <c r="B35" s="21">
        <v>0.14000000000000001</v>
      </c>
      <c r="C35">
        <v>0.15609999999999999</v>
      </c>
      <c r="D35">
        <f t="shared" si="4"/>
        <v>1.2161040676234691E-2</v>
      </c>
      <c r="E35">
        <f t="shared" si="11"/>
        <v>1</v>
      </c>
      <c r="F35">
        <f t="shared" si="11"/>
        <v>1.0121610406762347</v>
      </c>
      <c r="G35">
        <f t="shared" si="11"/>
        <v>1.0244699722627983</v>
      </c>
      <c r="H35">
        <f t="shared" si="11"/>
        <v>1.0369285932670673</v>
      </c>
      <c r="I35">
        <f t="shared" si="11"/>
        <v>1.0495387240681389</v>
      </c>
      <c r="J35">
        <f t="shared" si="11"/>
        <v>1.062302207182815</v>
      </c>
      <c r="K35">
        <f t="shared" si="11"/>
        <v>1.0752209075348189</v>
      </c>
      <c r="L35">
        <f t="shared" si="11"/>
        <v>1.088296712727288</v>
      </c>
      <c r="M35">
        <f t="shared" si="11"/>
        <v>1.1015315333185769</v>
      </c>
      <c r="N35">
        <f t="shared" si="11"/>
        <v>1.1149273031014193</v>
      </c>
      <c r="O35">
        <f t="shared" si="11"/>
        <v>1.1284859793854802</v>
      </c>
      <c r="P35">
        <f t="shared" si="11"/>
        <v>1.1422095432833477</v>
      </c>
      <c r="Q35">
        <f t="shared" si="10"/>
        <v>12.836072516807985</v>
      </c>
      <c r="R35" t="s">
        <v>28</v>
      </c>
      <c r="S35" s="11">
        <v>48201</v>
      </c>
      <c r="T35" s="11">
        <f t="shared" si="7"/>
        <v>3454.4050000000002</v>
      </c>
      <c r="U35" s="11">
        <f t="shared" si="1"/>
        <v>5791067.0988449976</v>
      </c>
      <c r="V35" s="11">
        <f t="shared" si="8"/>
        <v>863.60125000000005</v>
      </c>
      <c r="W35" s="11">
        <f t="shared" si="2"/>
        <v>1447766.7747112494</v>
      </c>
      <c r="X35" s="11">
        <f t="shared" si="9"/>
        <v>345.44049999999999</v>
      </c>
      <c r="Y35" s="11">
        <f t="shared" si="3"/>
        <v>579106.70988449967</v>
      </c>
    </row>
    <row r="36" spans="1:25" x14ac:dyDescent="0.35">
      <c r="A36">
        <v>2007</v>
      </c>
      <c r="B36" s="21">
        <v>0.14099999999999999</v>
      </c>
      <c r="C36">
        <v>5.4800000000000001E-2</v>
      </c>
      <c r="D36">
        <f t="shared" si="4"/>
        <v>4.455829106839726E-3</v>
      </c>
      <c r="E36">
        <f t="shared" si="11"/>
        <v>1</v>
      </c>
      <c r="F36">
        <f t="shared" si="11"/>
        <v>1.0044558291068397</v>
      </c>
      <c r="G36">
        <f t="shared" si="11"/>
        <v>1.0089315126267089</v>
      </c>
      <c r="H36">
        <f t="shared" si="11"/>
        <v>1.0134271390274787</v>
      </c>
      <c r="I36">
        <f t="shared" si="11"/>
        <v>1.0179427971712187</v>
      </c>
      <c r="J36">
        <f t="shared" si="11"/>
        <v>1.0224785763159521</v>
      </c>
      <c r="K36">
        <f t="shared" si="11"/>
        <v>1.0270345661174207</v>
      </c>
      <c r="L36">
        <f t="shared" si="11"/>
        <v>1.0316108566308573</v>
      </c>
      <c r="M36">
        <f t="shared" si="11"/>
        <v>1.0362075383127649</v>
      </c>
      <c r="N36">
        <f t="shared" si="11"/>
        <v>1.0408247020227057</v>
      </c>
      <c r="O36">
        <f t="shared" si="11"/>
        <v>1.0454624390250964</v>
      </c>
      <c r="P36">
        <f t="shared" si="11"/>
        <v>1.0501208409910119</v>
      </c>
      <c r="Q36">
        <f t="shared" si="10"/>
        <v>12.298496797348053</v>
      </c>
      <c r="R36" t="s">
        <v>28</v>
      </c>
      <c r="S36" s="11">
        <v>50233</v>
      </c>
      <c r="T36" s="11">
        <f t="shared" si="7"/>
        <v>3595.8455833333333</v>
      </c>
      <c r="U36" s="11">
        <f t="shared" si="1"/>
        <v>6152641.0712520871</v>
      </c>
      <c r="V36" s="11">
        <f t="shared" si="8"/>
        <v>898.96139583333331</v>
      </c>
      <c r="W36" s="11">
        <f t="shared" si="2"/>
        <v>1538160.2678130218</v>
      </c>
      <c r="X36" s="11">
        <f t="shared" si="9"/>
        <v>359.58455833333329</v>
      </c>
      <c r="Y36" s="11">
        <f t="shared" si="3"/>
        <v>615264.10712520848</v>
      </c>
    </row>
    <row r="37" spans="1:25" x14ac:dyDescent="0.35">
      <c r="A37">
        <v>2008</v>
      </c>
      <c r="B37" s="21">
        <v>0.11599999999999999</v>
      </c>
      <c r="C37">
        <v>-0.36549999999999999</v>
      </c>
      <c r="D37">
        <f t="shared" si="4"/>
        <v>-3.7200249922713202E-2</v>
      </c>
      <c r="E37">
        <f t="shared" si="11"/>
        <v>1</v>
      </c>
      <c r="F37">
        <f t="shared" si="11"/>
        <v>0.9627997500772868</v>
      </c>
      <c r="G37">
        <f t="shared" si="11"/>
        <v>0.92698335874888593</v>
      </c>
      <c r="H37">
        <f t="shared" si="11"/>
        <v>0.89249934612923132</v>
      </c>
      <c r="I37">
        <f t="shared" si="11"/>
        <v>0.85929814739736576</v>
      </c>
      <c r="J37">
        <f t="shared" si="11"/>
        <v>0.82733204155605933</v>
      </c>
      <c r="K37">
        <f t="shared" si="11"/>
        <v>0.79655508284110532</v>
      </c>
      <c r="L37">
        <f t="shared" si="11"/>
        <v>0.76692303468220879</v>
      </c>
      <c r="M37">
        <f t="shared" si="11"/>
        <v>0.73839330612054499</v>
      </c>
      <c r="N37">
        <f t="shared" si="11"/>
        <v>0.71092489059160224</v>
      </c>
      <c r="O37">
        <f t="shared" si="11"/>
        <v>0.68447830698531709</v>
      </c>
      <c r="P37">
        <f t="shared" si="11"/>
        <v>0.65901554289878772</v>
      </c>
      <c r="Q37">
        <f t="shared" si="10"/>
        <v>9.8252028080283953</v>
      </c>
      <c r="R37" t="s">
        <v>28</v>
      </c>
      <c r="S37" s="11">
        <v>50303</v>
      </c>
      <c r="T37" s="11">
        <f t="shared" si="7"/>
        <v>3705.6543333333334</v>
      </c>
      <c r="U37" s="11">
        <f t="shared" si="1"/>
        <v>3940259.5650708987</v>
      </c>
      <c r="V37" s="11">
        <f t="shared" si="8"/>
        <v>926.41358333333335</v>
      </c>
      <c r="W37" s="11">
        <f t="shared" si="2"/>
        <v>985064.89126772468</v>
      </c>
      <c r="X37" s="11">
        <f t="shared" si="9"/>
        <v>370.56543333333337</v>
      </c>
      <c r="Y37" s="11">
        <f t="shared" si="3"/>
        <v>394025.95650708978</v>
      </c>
    </row>
    <row r="38" spans="1:25" x14ac:dyDescent="0.35">
      <c r="A38">
        <v>2009</v>
      </c>
      <c r="B38" s="21">
        <v>0.111</v>
      </c>
      <c r="C38">
        <v>0.25940000000000002</v>
      </c>
      <c r="D38">
        <f t="shared" si="4"/>
        <v>1.9405503924241563E-2</v>
      </c>
      <c r="E38">
        <f t="shared" si="11"/>
        <v>1</v>
      </c>
      <c r="F38">
        <f t="shared" si="11"/>
        <v>1.0194055039242416</v>
      </c>
      <c r="G38">
        <f t="shared" si="11"/>
        <v>1.039187581431037</v>
      </c>
      <c r="H38">
        <f t="shared" si="11"/>
        <v>1.0593535401205201</v>
      </c>
      <c r="I38">
        <f t="shared" si="11"/>
        <v>1.079910829400488</v>
      </c>
      <c r="J38">
        <f t="shared" si="11"/>
        <v>1.1008670432382501</v>
      </c>
      <c r="K38">
        <f t="shared" si="11"/>
        <v>1.1222299229658783</v>
      </c>
      <c r="L38">
        <f t="shared" si="11"/>
        <v>1.1440073601398939</v>
      </c>
      <c r="M38">
        <f t="shared" si="11"/>
        <v>1.1662073994564499</v>
      </c>
      <c r="N38">
        <f t="shared" si="11"/>
        <v>1.1888382417230816</v>
      </c>
      <c r="O38">
        <f t="shared" si="11"/>
        <v>1.2119082468881275</v>
      </c>
      <c r="P38">
        <f t="shared" si="11"/>
        <v>1.2354259371289358</v>
      </c>
      <c r="Q38">
        <f t="shared" si="10"/>
        <v>13.367341606416902</v>
      </c>
      <c r="R38" t="s">
        <v>28</v>
      </c>
      <c r="S38" s="11">
        <v>49777</v>
      </c>
      <c r="T38" s="11">
        <f t="shared" si="7"/>
        <v>3687.6460833333335</v>
      </c>
      <c r="U38" s="11">
        <f t="shared" si="1"/>
        <v>5011656.9211697718</v>
      </c>
      <c r="V38" s="11">
        <f t="shared" si="8"/>
        <v>921.91152083333338</v>
      </c>
      <c r="W38" s="11">
        <f t="shared" si="2"/>
        <v>1252914.230292443</v>
      </c>
      <c r="X38" s="11">
        <f t="shared" si="9"/>
        <v>368.7646083333334</v>
      </c>
      <c r="Y38" s="11">
        <f t="shared" si="3"/>
        <v>501165.69211697712</v>
      </c>
    </row>
    <row r="39" spans="1:25" x14ac:dyDescent="0.35">
      <c r="A39">
        <v>2010</v>
      </c>
      <c r="B39" s="21">
        <v>0.115</v>
      </c>
      <c r="C39">
        <v>0.1482</v>
      </c>
      <c r="D39">
        <f t="shared" si="4"/>
        <v>1.1582859340849572E-2</v>
      </c>
      <c r="E39">
        <f t="shared" si="11"/>
        <v>1</v>
      </c>
      <c r="F39">
        <f t="shared" si="11"/>
        <v>1.0115828593408496</v>
      </c>
      <c r="G39">
        <f t="shared" si="11"/>
        <v>1.0232998813122089</v>
      </c>
      <c r="H39">
        <f t="shared" si="11"/>
        <v>1.0351526199009564</v>
      </c>
      <c r="I39">
        <f t="shared" si="11"/>
        <v>1.047142647093581</v>
      </c>
      <c r="J39">
        <f t="shared" si="11"/>
        <v>1.0592715530846708</v>
      </c>
      <c r="K39">
        <f t="shared" si="11"/>
        <v>1.0715409464878136</v>
      </c>
      <c r="L39">
        <f t="shared" si="11"/>
        <v>1.083952454548943</v>
      </c>
      <c r="M39">
        <f t="shared" si="11"/>
        <v>1.0965077233621519</v>
      </c>
      <c r="N39">
        <f t="shared" si="11"/>
        <v>1.1092084180880109</v>
      </c>
      <c r="O39">
        <f t="shared" si="11"/>
        <v>1.1220562231744104</v>
      </c>
      <c r="P39">
        <f t="shared" si="11"/>
        <v>1.1350528425799646</v>
      </c>
      <c r="Q39">
        <f t="shared" si="10"/>
        <v>12.79476816897356</v>
      </c>
      <c r="R39" t="s">
        <v>28</v>
      </c>
      <c r="S39" s="11">
        <v>49276</v>
      </c>
      <c r="T39" s="11">
        <f t="shared" si="7"/>
        <v>3634.105</v>
      </c>
      <c r="U39" s="11">
        <f t="shared" si="1"/>
        <v>5800882.007863841</v>
      </c>
      <c r="V39" s="11">
        <f t="shared" si="8"/>
        <v>908.52625</v>
      </c>
      <c r="W39" s="11">
        <f t="shared" si="2"/>
        <v>1450220.5019659603</v>
      </c>
      <c r="X39" s="11">
        <f t="shared" si="9"/>
        <v>363.41050000000001</v>
      </c>
      <c r="Y39" s="11">
        <f t="shared" si="3"/>
        <v>580088.20078638394</v>
      </c>
    </row>
    <row r="40" spans="1:25" x14ac:dyDescent="0.35">
      <c r="A40">
        <v>2011</v>
      </c>
      <c r="B40" s="21">
        <v>0.11199999999999999</v>
      </c>
      <c r="C40">
        <v>2.1000000000000001E-2</v>
      </c>
      <c r="D40">
        <f t="shared" si="4"/>
        <v>1.73337883251512E-3</v>
      </c>
      <c r="E40">
        <f t="shared" si="11"/>
        <v>1</v>
      </c>
      <c r="F40">
        <f t="shared" si="11"/>
        <v>1.0017333788325151</v>
      </c>
      <c r="G40">
        <f t="shared" si="11"/>
        <v>1.0034697622672073</v>
      </c>
      <c r="H40">
        <f t="shared" si="11"/>
        <v>1.0052091555121903</v>
      </c>
      <c r="I40">
        <f t="shared" si="11"/>
        <v>1.0069515637846056</v>
      </c>
      <c r="J40">
        <f t="shared" si="11"/>
        <v>1.0086969923106379</v>
      </c>
      <c r="K40">
        <f t="shared" si="11"/>
        <v>1.0104454463255308</v>
      </c>
      <c r="L40">
        <f t="shared" si="11"/>
        <v>1.0121969310736028</v>
      </c>
      <c r="M40">
        <f t="shared" si="11"/>
        <v>1.0139514518082626</v>
      </c>
      <c r="N40">
        <f t="shared" si="11"/>
        <v>1.0157090137920251</v>
      </c>
      <c r="O40">
        <f t="shared" si="11"/>
        <v>1.0174696222965269</v>
      </c>
      <c r="P40">
        <f t="shared" si="11"/>
        <v>1.019233282602543</v>
      </c>
      <c r="Q40">
        <f t="shared" si="10"/>
        <v>12.115066600605648</v>
      </c>
      <c r="R40" t="s">
        <v>28</v>
      </c>
      <c r="S40" s="11">
        <v>50054</v>
      </c>
      <c r="T40" s="11">
        <f t="shared" si="7"/>
        <v>3703.9959999999996</v>
      </c>
      <c r="U40" s="11">
        <f t="shared" si="1"/>
        <v>5967574.688257358</v>
      </c>
      <c r="V40" s="11">
        <f t="shared" si="8"/>
        <v>925.99899999999991</v>
      </c>
      <c r="W40" s="11">
        <f t="shared" si="2"/>
        <v>1491893.6720643395</v>
      </c>
      <c r="X40" s="11">
        <f t="shared" si="9"/>
        <v>370.39959999999996</v>
      </c>
      <c r="Y40" s="11">
        <f t="shared" si="3"/>
        <v>596757.46882573573</v>
      </c>
    </row>
    <row r="41" spans="1:25" x14ac:dyDescent="0.35">
      <c r="A41">
        <v>2012</v>
      </c>
      <c r="B41" s="21">
        <v>0.115</v>
      </c>
      <c r="C41">
        <v>0.15890000000000001</v>
      </c>
      <c r="D41">
        <f t="shared" si="4"/>
        <v>1.2365096685221344E-2</v>
      </c>
      <c r="E41">
        <f t="shared" si="11"/>
        <v>1</v>
      </c>
      <c r="F41">
        <f t="shared" si="11"/>
        <v>1.0123650966852213</v>
      </c>
      <c r="G41">
        <f t="shared" si="11"/>
        <v>1.0248830889864775</v>
      </c>
      <c r="H41">
        <f t="shared" si="11"/>
        <v>1.0375558674728436</v>
      </c>
      <c r="I41">
        <f t="shared" si="11"/>
        <v>1.050385346090464</v>
      </c>
      <c r="J41">
        <f t="shared" si="11"/>
        <v>1.0633734624516122</v>
      </c>
      <c r="K41">
        <f t="shared" si="11"/>
        <v>1.0765221781273249</v>
      </c>
      <c r="L41">
        <f t="shared" si="11"/>
        <v>1.0898334789436543</v>
      </c>
      <c r="M41">
        <f t="shared" si="11"/>
        <v>1.1033093752815837</v>
      </c>
      <c r="N41">
        <f t="shared" si="11"/>
        <v>1.1169519023806516</v>
      </c>
      <c r="O41">
        <f t="shared" si="11"/>
        <v>1.1307631206463302</v>
      </c>
      <c r="P41">
        <f t="shared" si="11"/>
        <v>1.1447451159612048</v>
      </c>
      <c r="Q41">
        <f t="shared" si="10"/>
        <v>12.850688033027371</v>
      </c>
      <c r="R41" t="s">
        <v>28</v>
      </c>
      <c r="S41" s="11">
        <v>51017</v>
      </c>
      <c r="T41" s="11">
        <f t="shared" si="7"/>
        <v>3762.5037499999999</v>
      </c>
      <c r="U41" s="11">
        <f t="shared" si="1"/>
        <v>6964173.068135798</v>
      </c>
      <c r="V41" s="11">
        <f t="shared" si="8"/>
        <v>940.62593749999996</v>
      </c>
      <c r="W41" s="11">
        <f t="shared" si="2"/>
        <v>1741043.2670339495</v>
      </c>
      <c r="X41" s="11">
        <f t="shared" si="9"/>
        <v>376.25037500000002</v>
      </c>
      <c r="Y41" s="11">
        <f t="shared" si="3"/>
        <v>696417.30681357963</v>
      </c>
    </row>
    <row r="42" spans="1:25" x14ac:dyDescent="0.35">
      <c r="A42">
        <v>2013</v>
      </c>
      <c r="B42" s="21">
        <v>0.128</v>
      </c>
      <c r="C42">
        <v>0.32150000000000001</v>
      </c>
      <c r="D42">
        <f t="shared" si="4"/>
        <v>2.3502553774858104E-2</v>
      </c>
      <c r="E42">
        <f t="shared" si="11"/>
        <v>1</v>
      </c>
      <c r="F42">
        <f t="shared" si="11"/>
        <v>1.0235025537748581</v>
      </c>
      <c r="G42">
        <f t="shared" si="11"/>
        <v>1.0475574775836562</v>
      </c>
      <c r="H42">
        <f t="shared" ref="F42:P45" si="12">POWER(1+$D42, H$3)</f>
        <v>1.0721777535328207</v>
      </c>
      <c r="I42">
        <f t="shared" si="12"/>
        <v>1.0973766688414324</v>
      </c>
      <c r="J42">
        <f t="shared" si="12"/>
        <v>1.1231678230121527</v>
      </c>
      <c r="K42">
        <f t="shared" si="12"/>
        <v>1.1495651351706861</v>
      </c>
      <c r="L42">
        <f t="shared" si="12"/>
        <v>1.1765828515777372</v>
      </c>
      <c r="M42">
        <f t="shared" si="12"/>
        <v>1.2042355533175186</v>
      </c>
      <c r="N42">
        <f t="shared" si="12"/>
        <v>1.2325381641669597</v>
      </c>
      <c r="O42">
        <f t="shared" si="12"/>
        <v>1.2615059586498585</v>
      </c>
      <c r="P42">
        <f t="shared" si="12"/>
        <v>1.2911545702803304</v>
      </c>
      <c r="Q42">
        <f t="shared" si="10"/>
        <v>13.679364509908011</v>
      </c>
      <c r="R42" t="s">
        <v>28</v>
      </c>
      <c r="S42" s="11">
        <v>53585</v>
      </c>
      <c r="T42" s="11">
        <f t="shared" si="7"/>
        <v>3893.8433333333337</v>
      </c>
      <c r="U42" s="11">
        <f t="shared" si="1"/>
        <v>9256420.0118425991</v>
      </c>
      <c r="V42" s="11">
        <f t="shared" si="8"/>
        <v>973.46083333333343</v>
      </c>
      <c r="W42" s="11">
        <f t="shared" si="2"/>
        <v>2314105.0029606498</v>
      </c>
      <c r="X42" s="11">
        <f t="shared" si="9"/>
        <v>389.38433333333336</v>
      </c>
      <c r="Y42" s="11">
        <f t="shared" si="3"/>
        <v>925642.00118425966</v>
      </c>
    </row>
    <row r="43" spans="1:25" x14ac:dyDescent="0.35">
      <c r="A43">
        <v>2014</v>
      </c>
      <c r="B43" s="21">
        <v>0.128</v>
      </c>
      <c r="C43">
        <v>0.13519999999999999</v>
      </c>
      <c r="D43">
        <f t="shared" si="4"/>
        <v>1.0623436115692053E-2</v>
      </c>
      <c r="E43">
        <f t="shared" ref="E43:E45" si="13">POWER(1+$D43, E$3)</f>
        <v>1</v>
      </c>
      <c r="F43">
        <f t="shared" si="12"/>
        <v>1.0106234361156921</v>
      </c>
      <c r="G43">
        <f t="shared" si="12"/>
        <v>1.0213597296262884</v>
      </c>
      <c r="H43">
        <f t="shared" si="12"/>
        <v>1.0322100794651139</v>
      </c>
      <c r="I43">
        <f t="shared" si="12"/>
        <v>1.043175697302285</v>
      </c>
      <c r="J43">
        <f t="shared" si="12"/>
        <v>1.0542578076800184</v>
      </c>
      <c r="K43">
        <f t="shared" si="12"/>
        <v>1.0654576481493767</v>
      </c>
      <c r="L43">
        <f t="shared" si="12"/>
        <v>1.0767764694084672</v>
      </c>
      <c r="M43">
        <f t="shared" si="12"/>
        <v>1.0882155354421086</v>
      </c>
      <c r="N43">
        <f t="shared" si="12"/>
        <v>1.0997761236629815</v>
      </c>
      <c r="O43">
        <f t="shared" si="12"/>
        <v>1.1114595250542787</v>
      </c>
      <c r="P43">
        <f t="shared" si="12"/>
        <v>1.1232670443138704</v>
      </c>
      <c r="Q43">
        <f t="shared" si="10"/>
        <v>12.72657909622048</v>
      </c>
      <c r="R43" t="s">
        <v>28</v>
      </c>
      <c r="S43" s="11">
        <v>53657</v>
      </c>
      <c r="T43" s="11">
        <f t="shared" si="7"/>
        <v>3899.0753333333337</v>
      </c>
      <c r="U43" s="11">
        <f t="shared" si="1"/>
        <v>10557509.888075508</v>
      </c>
      <c r="V43" s="11">
        <f t="shared" si="8"/>
        <v>974.76883333333342</v>
      </c>
      <c r="W43" s="11">
        <f t="shared" si="2"/>
        <v>2639377.472018877</v>
      </c>
      <c r="X43" s="11">
        <f t="shared" si="9"/>
        <v>389.90753333333333</v>
      </c>
      <c r="Y43" s="11">
        <f t="shared" si="3"/>
        <v>1055750.9888075504</v>
      </c>
    </row>
    <row r="44" spans="1:25" x14ac:dyDescent="0.35">
      <c r="A44">
        <v>2015</v>
      </c>
      <c r="B44" s="21">
        <v>0.128</v>
      </c>
      <c r="C44">
        <v>1.3599999999999999E-2</v>
      </c>
      <c r="D44">
        <f t="shared" si="4"/>
        <v>1.1263296687684665E-3</v>
      </c>
      <c r="E44">
        <f t="shared" si="13"/>
        <v>1</v>
      </c>
      <c r="F44">
        <f t="shared" si="12"/>
        <v>1.0011263296687685</v>
      </c>
      <c r="G44">
        <f t="shared" si="12"/>
        <v>1.0022539279560596</v>
      </c>
      <c r="H44">
        <f t="shared" si="12"/>
        <v>1.0033827962907562</v>
      </c>
      <c r="I44">
        <f t="shared" si="12"/>
        <v>1.0045129361033502</v>
      </c>
      <c r="J44">
        <f t="shared" si="12"/>
        <v>1.0056443488259452</v>
      </c>
      <c r="K44">
        <f t="shared" si="12"/>
        <v>1.0067770358922572</v>
      </c>
      <c r="L44">
        <f t="shared" si="12"/>
        <v>1.0079109987376174</v>
      </c>
      <c r="M44">
        <f t="shared" si="12"/>
        <v>1.0090462387989734</v>
      </c>
      <c r="N44">
        <f t="shared" si="12"/>
        <v>1.0101827575148918</v>
      </c>
      <c r="O44">
        <f t="shared" si="12"/>
        <v>1.0113205563255592</v>
      </c>
      <c r="P44">
        <f t="shared" si="12"/>
        <v>1.012459636672784</v>
      </c>
      <c r="Q44">
        <f t="shared" si="10"/>
        <v>12.074617562786964</v>
      </c>
      <c r="R44" t="s">
        <v>28</v>
      </c>
      <c r="S44" s="11">
        <v>56516</v>
      </c>
      <c r="T44" s="11">
        <f t="shared" si="7"/>
        <v>4106.8293333333331</v>
      </c>
      <c r="U44" s="11">
        <f t="shared" si="1"/>
        <v>10750680.416148972</v>
      </c>
      <c r="V44" s="11">
        <f t="shared" si="8"/>
        <v>1026.7073333333333</v>
      </c>
      <c r="W44" s="11">
        <f t="shared" si="2"/>
        <v>2687670.1040372429</v>
      </c>
      <c r="X44" s="11">
        <f t="shared" si="9"/>
        <v>410.68293333333332</v>
      </c>
      <c r="Y44" s="11">
        <f t="shared" si="3"/>
        <v>1075068.0416148966</v>
      </c>
    </row>
    <row r="45" spans="1:25" x14ac:dyDescent="0.35">
      <c r="A45">
        <v>2016</v>
      </c>
      <c r="B45" s="21">
        <v>0.128</v>
      </c>
      <c r="C45">
        <v>0.1174</v>
      </c>
      <c r="D45">
        <f t="shared" si="4"/>
        <v>9.2932968312322561E-3</v>
      </c>
      <c r="E45">
        <f t="shared" si="13"/>
        <v>1</v>
      </c>
      <c r="F45">
        <f t="shared" si="12"/>
        <v>1.0092932968312323</v>
      </c>
      <c r="G45">
        <f t="shared" si="12"/>
        <v>1.018672959028458</v>
      </c>
      <c r="H45">
        <f t="shared" si="12"/>
        <v>1.0281397892106592</v>
      </c>
      <c r="I45">
        <f t="shared" si="12"/>
        <v>1.0376945974557945</v>
      </c>
      <c r="J45">
        <f t="shared" si="12"/>
        <v>1.0473382013701173</v>
      </c>
      <c r="K45">
        <f t="shared" si="12"/>
        <v>1.0570714261581389</v>
      </c>
      <c r="L45">
        <f t="shared" si="12"/>
        <v>1.0668951046932404</v>
      </c>
      <c r="M45">
        <f t="shared" si="12"/>
        <v>1.0768100775889433</v>
      </c>
      <c r="N45">
        <f t="shared" si="12"/>
        <v>1.0868171932708397</v>
      </c>
      <c r="O45">
        <f t="shared" si="12"/>
        <v>1.0969173080491923</v>
      </c>
      <c r="P45">
        <f t="shared" si="12"/>
        <v>1.1071112861922097</v>
      </c>
      <c r="Q45">
        <f t="shared" si="10"/>
        <v>12.632761239848826</v>
      </c>
      <c r="R45" t="s">
        <v>28</v>
      </c>
      <c r="S45" s="11">
        <v>59039</v>
      </c>
      <c r="T45" s="11">
        <f t="shared" si="7"/>
        <v>4290.1673333333338</v>
      </c>
      <c r="U45" s="11">
        <f t="shared" si="1"/>
        <v>12067006.956605859</v>
      </c>
      <c r="V45" s="11">
        <f t="shared" si="8"/>
        <v>1072.5418333333334</v>
      </c>
      <c r="W45" s="11">
        <f t="shared" si="2"/>
        <v>3016751.7391514648</v>
      </c>
      <c r="X45" s="11">
        <f t="shared" si="9"/>
        <v>429.01673333333338</v>
      </c>
      <c r="Y45" s="11">
        <f t="shared" si="3"/>
        <v>1206700.6956605853</v>
      </c>
    </row>
    <row r="50" spans="20:20" x14ac:dyDescent="0.35">
      <c r="T50" s="2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K4" workbookViewId="0">
      <selection activeCell="V2" sqref="V2"/>
    </sheetView>
  </sheetViews>
  <sheetFormatPr defaultColWidth="10.6640625" defaultRowHeight="15.5" x14ac:dyDescent="0.35"/>
  <cols>
    <col min="19" max="19" width="11.5" bestFit="1" customWidth="1"/>
    <col min="21" max="21" width="19.83203125" bestFit="1" customWidth="1"/>
    <col min="23" max="23" width="14.1640625" bestFit="1" customWidth="1"/>
    <col min="25" max="25" width="14.1640625" bestFit="1" customWidth="1"/>
  </cols>
  <sheetData>
    <row r="1" spans="1:25" x14ac:dyDescent="0.35">
      <c r="A1" s="23"/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>
        <v>1</v>
      </c>
      <c r="U1" s="23"/>
      <c r="V1" s="23">
        <v>0.25</v>
      </c>
      <c r="W1" s="23"/>
      <c r="X1" s="23">
        <v>0.1</v>
      </c>
      <c r="Y1" s="23"/>
    </row>
    <row r="2" spans="1:25" x14ac:dyDescent="0.35">
      <c r="A2" s="22" t="s">
        <v>23</v>
      </c>
      <c r="B2" s="24" t="s">
        <v>36</v>
      </c>
      <c r="C2" s="22" t="s">
        <v>40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 t="s">
        <v>25</v>
      </c>
      <c r="S2" s="26" t="s">
        <v>37</v>
      </c>
      <c r="T2" s="26" t="s">
        <v>38</v>
      </c>
      <c r="U2" s="26" t="s">
        <v>39</v>
      </c>
      <c r="V2" s="22"/>
      <c r="W2" s="22"/>
      <c r="X2" s="22"/>
      <c r="Y2" s="22"/>
    </row>
    <row r="3" spans="1:25" x14ac:dyDescent="0.35">
      <c r="A3" s="22" t="s">
        <v>27</v>
      </c>
      <c r="B3" s="24"/>
      <c r="C3" s="22" t="s">
        <v>34</v>
      </c>
      <c r="D3" s="22" t="s">
        <v>24</v>
      </c>
      <c r="E3" s="22">
        <v>0</v>
      </c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22" t="s">
        <v>35</v>
      </c>
      <c r="R3" s="22"/>
      <c r="S3" s="26"/>
      <c r="T3" s="26"/>
      <c r="U3" s="26">
        <v>0</v>
      </c>
      <c r="V3" s="26"/>
      <c r="W3" s="26">
        <v>0</v>
      </c>
      <c r="X3" s="26"/>
      <c r="Y3" s="26">
        <v>0</v>
      </c>
    </row>
    <row r="4" spans="1:25" x14ac:dyDescent="0.35">
      <c r="A4" s="22">
        <v>1975</v>
      </c>
      <c r="B4" s="21">
        <v>0.19</v>
      </c>
      <c r="C4" s="22">
        <v>3.61E-2</v>
      </c>
      <c r="D4">
        <f>EXP(LN(1+C4)/12)-1</f>
        <v>2.9596765762076593E-3</v>
      </c>
      <c r="E4">
        <f>POWER(1+$D4, E$3)</f>
        <v>1</v>
      </c>
      <c r="F4">
        <f t="shared" ref="F4:P19" si="0">POWER(1+$D4, F$3)</f>
        <v>1.0029596765762077</v>
      </c>
      <c r="G4">
        <f t="shared" si="0"/>
        <v>1.005928112837851</v>
      </c>
      <c r="H4">
        <f t="shared" si="0"/>
        <v>1.0089053347107659</v>
      </c>
      <c r="I4">
        <f t="shared" si="0"/>
        <v>1.0118913681975203</v>
      </c>
      <c r="J4">
        <f t="shared" si="0"/>
        <v>1.0148862393776412</v>
      </c>
      <c r="K4">
        <f t="shared" si="0"/>
        <v>1.0178899744078427</v>
      </c>
      <c r="L4">
        <f t="shared" si="0"/>
        <v>1.0209025995222543</v>
      </c>
      <c r="M4">
        <f t="shared" si="0"/>
        <v>1.0239241410326496</v>
      </c>
      <c r="N4">
        <f t="shared" si="0"/>
        <v>1.0269546253286774</v>
      </c>
      <c r="O4">
        <f t="shared" si="0"/>
        <v>1.0299940788780908</v>
      </c>
      <c r="P4">
        <f t="shared" si="0"/>
        <v>1.0330425282269788</v>
      </c>
      <c r="Q4">
        <f>SUM(E4:P4)</f>
        <v>12.197278679096478</v>
      </c>
      <c r="R4" t="s">
        <v>28</v>
      </c>
      <c r="S4" s="11">
        <v>11800</v>
      </c>
      <c r="T4" s="11">
        <f>($S4*(1-$B4))*T$1/12</f>
        <v>796.5</v>
      </c>
      <c r="U4" s="11">
        <f>U3*(1+C4)+T4*Q4</f>
        <v>9715.1324679003446</v>
      </c>
      <c r="V4" s="11">
        <f>($S4*(1-$B4))*V$1/12</f>
        <v>199.125</v>
      </c>
      <c r="W4" s="11">
        <f>W3*(1+C4)+Q4*V4</f>
        <v>2428.7831169750862</v>
      </c>
      <c r="X4" s="11">
        <f>($S4*(1-$B4))*X$1/12</f>
        <v>79.650000000000006</v>
      </c>
      <c r="Y4" s="11">
        <f>Y3*(1+C4)+Q4*X4</f>
        <v>971.51324679003449</v>
      </c>
    </row>
    <row r="5" spans="1:25" x14ac:dyDescent="0.35">
      <c r="A5" s="22">
        <v>1976</v>
      </c>
      <c r="B5" s="21">
        <v>0.19</v>
      </c>
      <c r="C5" s="22">
        <v>0.1598</v>
      </c>
      <c r="D5">
        <f t="shared" ref="D5:D45" si="1">EXP(LN(1+C5)/12)-1</f>
        <v>1.2430590144524301E-2</v>
      </c>
      <c r="E5">
        <f t="shared" ref="E5:P39" si="2">POWER(1+$D5, E$3)</f>
        <v>1</v>
      </c>
      <c r="F5">
        <f t="shared" si="0"/>
        <v>1.0124305901445243</v>
      </c>
      <c r="G5">
        <f t="shared" si="0"/>
        <v>1.0250156998603897</v>
      </c>
      <c r="H5">
        <f t="shared" si="0"/>
        <v>1.0377572499170569</v>
      </c>
      <c r="I5">
        <f t="shared" si="0"/>
        <v>1.0506571849602844</v>
      </c>
      <c r="J5">
        <f t="shared" si="0"/>
        <v>1.0637174738089252</v>
      </c>
      <c r="K5">
        <f t="shared" si="0"/>
        <v>1.0769401097554128</v>
      </c>
      <c r="L5">
        <f t="shared" si="0"/>
        <v>1.0903271108699812</v>
      </c>
      <c r="M5">
        <f t="shared" si="0"/>
        <v>1.1038805203086692</v>
      </c>
      <c r="N5">
        <f t="shared" si="0"/>
        <v>1.1176024066251504</v>
      </c>
      <c r="O5">
        <f t="shared" si="0"/>
        <v>1.1314948640864417</v>
      </c>
      <c r="P5">
        <f t="shared" si="0"/>
        <v>1.1455600129925345</v>
      </c>
      <c r="Q5">
        <f t="shared" ref="Q5:Q45" si="3">SUM(E5:P5)</f>
        <v>12.855383223329373</v>
      </c>
      <c r="R5" t="s">
        <v>28</v>
      </c>
      <c r="S5" s="11">
        <v>11801</v>
      </c>
      <c r="T5" s="11">
        <f t="shared" ref="T5:T45" si="4">($S5*(1-$B5))*T$1/12</f>
        <v>796.56750000000011</v>
      </c>
      <c r="U5" s="11">
        <f t="shared" ref="U5:U45" si="5">U4*(1+C5)+T5*Q5</f>
        <v>21507.791112020241</v>
      </c>
      <c r="V5" s="11">
        <f t="shared" ref="V5:V45" si="6">($S5*(1-$B5))*V$1/12</f>
        <v>199.14187500000003</v>
      </c>
      <c r="W5" s="11">
        <f t="shared" ref="W5:W45" si="7">W4*(1+C5)+Q5*V5</f>
        <v>5376.9477780050602</v>
      </c>
      <c r="X5" s="11">
        <f t="shared" ref="X5:X45" si="8">($S5*(1-$B5))*X$1/12</f>
        <v>79.656750000000017</v>
      </c>
      <c r="Y5" s="11">
        <f t="shared" ref="Y5:Y45" si="9">Y4*(1+C5)+Q5*X5</f>
        <v>2150.7791112020241</v>
      </c>
    </row>
    <row r="6" spans="1:25" x14ac:dyDescent="0.35">
      <c r="A6" s="22">
        <v>1977</v>
      </c>
      <c r="B6" s="21">
        <v>0.19</v>
      </c>
      <c r="C6" s="22">
        <v>1.29E-2</v>
      </c>
      <c r="D6">
        <f t="shared" si="1"/>
        <v>1.0686959582126843E-3</v>
      </c>
      <c r="E6">
        <f t="shared" si="2"/>
        <v>1</v>
      </c>
      <c r="F6">
        <f t="shared" si="0"/>
        <v>1.0010686959582127</v>
      </c>
      <c r="G6">
        <f t="shared" si="0"/>
        <v>1.0021385340274764</v>
      </c>
      <c r="H6">
        <f t="shared" si="0"/>
        <v>1.0032095154283607</v>
      </c>
      <c r="I6">
        <f t="shared" si="0"/>
        <v>1.0042816413827396</v>
      </c>
      <c r="J6">
        <f t="shared" si="0"/>
        <v>1.0053549131137924</v>
      </c>
      <c r="K6">
        <f t="shared" si="0"/>
        <v>1.0064293318460065</v>
      </c>
      <c r="L6">
        <f t="shared" si="0"/>
        <v>1.0075048988051769</v>
      </c>
      <c r="M6">
        <f t="shared" si="0"/>
        <v>1.0085816152184095</v>
      </c>
      <c r="N6">
        <f t="shared" si="0"/>
        <v>1.0096594823141209</v>
      </c>
      <c r="O6">
        <f t="shared" si="0"/>
        <v>1.0107385013220411</v>
      </c>
      <c r="P6">
        <f t="shared" si="0"/>
        <v>1.011818673473214</v>
      </c>
      <c r="Q6">
        <f t="shared" si="3"/>
        <v>12.070785802889549</v>
      </c>
      <c r="R6" t="s">
        <v>28</v>
      </c>
      <c r="S6" s="11">
        <v>11802</v>
      </c>
      <c r="T6" s="11">
        <f t="shared" si="4"/>
        <v>796.6350000000001</v>
      </c>
      <c r="U6" s="11">
        <f t="shared" si="5"/>
        <v>31401.252065450215</v>
      </c>
      <c r="V6" s="11">
        <f t="shared" si="6"/>
        <v>199.15875000000003</v>
      </c>
      <c r="W6" s="11">
        <f t="shared" si="7"/>
        <v>7850.3130163625538</v>
      </c>
      <c r="X6" s="11">
        <f t="shared" si="8"/>
        <v>79.663500000000013</v>
      </c>
      <c r="Y6" s="11">
        <f t="shared" si="9"/>
        <v>3140.1252065450217</v>
      </c>
    </row>
    <row r="7" spans="1:25" x14ac:dyDescent="0.35">
      <c r="A7" s="22">
        <v>1978</v>
      </c>
      <c r="B7" s="21">
        <v>0.19</v>
      </c>
      <c r="C7" s="22">
        <v>-7.7999999999999996E-3</v>
      </c>
      <c r="D7">
        <f t="shared" si="1"/>
        <v>-6.5233539628717363E-4</v>
      </c>
      <c r="E7">
        <f t="shared" si="2"/>
        <v>1</v>
      </c>
      <c r="F7">
        <f t="shared" si="0"/>
        <v>0.99934766460371283</v>
      </c>
      <c r="G7">
        <f t="shared" si="0"/>
        <v>0.99869575474889494</v>
      </c>
      <c r="H7">
        <f t="shared" si="0"/>
        <v>0.9980442701579505</v>
      </c>
      <c r="I7">
        <f t="shared" si="0"/>
        <v>0.99739321055346486</v>
      </c>
      <c r="J7">
        <f t="shared" si="0"/>
        <v>0.99674257565820434</v>
      </c>
      <c r="K7">
        <f t="shared" si="0"/>
        <v>0.99609236519511613</v>
      </c>
      <c r="L7">
        <f t="shared" si="0"/>
        <v>0.9954425788873279</v>
      </c>
      <c r="M7">
        <f t="shared" si="0"/>
        <v>0.99479321645814833</v>
      </c>
      <c r="N7">
        <f t="shared" si="0"/>
        <v>0.99414427763106628</v>
      </c>
      <c r="O7">
        <f t="shared" si="0"/>
        <v>0.99349576212975121</v>
      </c>
      <c r="P7">
        <f t="shared" si="0"/>
        <v>0.99284766967805271</v>
      </c>
      <c r="Q7">
        <f t="shared" si="3"/>
        <v>11.957039345701689</v>
      </c>
      <c r="R7" t="s">
        <v>28</v>
      </c>
      <c r="S7" s="11">
        <v>11803</v>
      </c>
      <c r="T7" s="11">
        <f t="shared" si="4"/>
        <v>796.70249999999999</v>
      </c>
      <c r="U7" s="11">
        <f t="shared" si="5"/>
        <v>40682.525438658602</v>
      </c>
      <c r="V7" s="11">
        <f t="shared" si="6"/>
        <v>199.175625</v>
      </c>
      <c r="W7" s="11">
        <f t="shared" si="7"/>
        <v>10170.631359664651</v>
      </c>
      <c r="X7" s="11">
        <f t="shared" si="8"/>
        <v>79.67025000000001</v>
      </c>
      <c r="Y7" s="11">
        <f t="shared" si="9"/>
        <v>4068.2525438658604</v>
      </c>
    </row>
    <row r="8" spans="1:25" x14ac:dyDescent="0.35">
      <c r="A8" s="22">
        <v>1979</v>
      </c>
      <c r="B8" s="21">
        <v>0.19</v>
      </c>
      <c r="C8" s="22">
        <v>6.7000000000000002E-3</v>
      </c>
      <c r="D8">
        <f t="shared" si="1"/>
        <v>5.5662608827478088E-4</v>
      </c>
      <c r="E8">
        <f t="shared" si="2"/>
        <v>1</v>
      </c>
      <c r="F8">
        <f t="shared" si="0"/>
        <v>1.0005566260882748</v>
      </c>
      <c r="G8">
        <f t="shared" si="0"/>
        <v>1.0011135620091518</v>
      </c>
      <c r="H8">
        <f t="shared" si="0"/>
        <v>1.0016708079350918</v>
      </c>
      <c r="I8">
        <f t="shared" si="0"/>
        <v>1.0022283640386518</v>
      </c>
      <c r="J8">
        <f t="shared" si="0"/>
        <v>1.0027862304924846</v>
      </c>
      <c r="K8">
        <f t="shared" si="0"/>
        <v>1.0033444074693396</v>
      </c>
      <c r="L8">
        <f t="shared" si="0"/>
        <v>1.0039028951420617</v>
      </c>
      <c r="M8">
        <f t="shared" si="0"/>
        <v>1.0044616936835924</v>
      </c>
      <c r="N8">
        <f t="shared" si="0"/>
        <v>1.0050208032669694</v>
      </c>
      <c r="O8">
        <f t="shared" si="0"/>
        <v>1.0055802240653267</v>
      </c>
      <c r="P8">
        <f t="shared" si="0"/>
        <v>1.0061399562518947</v>
      </c>
      <c r="Q8">
        <f t="shared" si="3"/>
        <v>12.036805570442839</v>
      </c>
      <c r="R8" t="s">
        <v>28</v>
      </c>
      <c r="S8" s="11">
        <v>11804</v>
      </c>
      <c r="T8" s="11">
        <f t="shared" si="4"/>
        <v>796.77</v>
      </c>
      <c r="U8" s="11">
        <f t="shared" si="5"/>
        <v>50545.663933459349</v>
      </c>
      <c r="V8" s="11">
        <f t="shared" si="6"/>
        <v>199.1925</v>
      </c>
      <c r="W8" s="11">
        <f t="shared" si="7"/>
        <v>12636.415983364837</v>
      </c>
      <c r="X8" s="11">
        <f t="shared" si="8"/>
        <v>79.677000000000007</v>
      </c>
      <c r="Y8" s="11">
        <f t="shared" si="9"/>
        <v>5054.5663933459355</v>
      </c>
    </row>
    <row r="9" spans="1:25" x14ac:dyDescent="0.35">
      <c r="A9" s="22">
        <v>1980</v>
      </c>
      <c r="B9" s="21">
        <v>0.189</v>
      </c>
      <c r="C9" s="22">
        <v>-2.9899999999999999E-2</v>
      </c>
      <c r="D9">
        <f t="shared" si="1"/>
        <v>-2.5264797321922217E-3</v>
      </c>
      <c r="E9">
        <f t="shared" si="2"/>
        <v>1</v>
      </c>
      <c r="F9">
        <f t="shared" si="0"/>
        <v>0.99747352026780778</v>
      </c>
      <c r="G9">
        <f t="shared" si="0"/>
        <v>0.99495342363545269</v>
      </c>
      <c r="H9">
        <f t="shared" si="0"/>
        <v>0.9924396939761625</v>
      </c>
      <c r="I9">
        <f t="shared" si="0"/>
        <v>0.98993231520390856</v>
      </c>
      <c r="J9">
        <f t="shared" si="0"/>
        <v>0.98743127127330377</v>
      </c>
      <c r="K9">
        <f t="shared" si="0"/>
        <v>0.98493654617949888</v>
      </c>
      <c r="L9">
        <f t="shared" si="0"/>
        <v>0.98244812395808101</v>
      </c>
      <c r="M9">
        <f t="shared" si="0"/>
        <v>0.97996598868497053</v>
      </c>
      <c r="N9">
        <f t="shared" si="0"/>
        <v>0.97749012447632022</v>
      </c>
      <c r="O9">
        <f t="shared" si="0"/>
        <v>0.97502051548841273</v>
      </c>
      <c r="P9">
        <f t="shared" si="0"/>
        <v>0.97255714591755971</v>
      </c>
      <c r="Q9">
        <f t="shared" si="3"/>
        <v>11.834648669061478</v>
      </c>
      <c r="R9" t="s">
        <v>28</v>
      </c>
      <c r="S9" s="11">
        <v>11805</v>
      </c>
      <c r="T9" s="11">
        <f t="shared" si="4"/>
        <v>797.82124999999996</v>
      </c>
      <c r="U9" s="11">
        <f t="shared" si="5"/>
        <v>58476.282776310378</v>
      </c>
      <c r="V9" s="11">
        <f t="shared" si="6"/>
        <v>199.45531249999999</v>
      </c>
      <c r="W9" s="11">
        <f t="shared" si="7"/>
        <v>14619.070694077594</v>
      </c>
      <c r="X9" s="11">
        <f t="shared" si="8"/>
        <v>79.782124999999994</v>
      </c>
      <c r="Y9" s="11">
        <f t="shared" si="9"/>
        <v>5847.6282776310381</v>
      </c>
    </row>
    <row r="10" spans="1:25" x14ac:dyDescent="0.35">
      <c r="A10" s="22">
        <v>1981</v>
      </c>
      <c r="B10" s="21">
        <v>0.19400000000000001</v>
      </c>
      <c r="C10" s="22">
        <v>8.2000000000000003E-2</v>
      </c>
      <c r="D10">
        <f t="shared" si="1"/>
        <v>6.5892123342305986E-3</v>
      </c>
      <c r="E10">
        <f t="shared" si="2"/>
        <v>1</v>
      </c>
      <c r="F10">
        <f t="shared" si="0"/>
        <v>1.0065892123342306</v>
      </c>
      <c r="G10">
        <f t="shared" si="0"/>
        <v>1.0132218423876467</v>
      </c>
      <c r="H10">
        <f t="shared" si="0"/>
        <v>1.0198981762488193</v>
      </c>
      <c r="I10">
        <f t="shared" si="0"/>
        <v>1.0266185018914171</v>
      </c>
      <c r="J10">
        <f t="shared" si="0"/>
        <v>1.0333831091866295</v>
      </c>
      <c r="K10">
        <f t="shared" si="0"/>
        <v>1.0401922899156675</v>
      </c>
      <c r="L10">
        <f t="shared" si="0"/>
        <v>1.0470463377823513</v>
      </c>
      <c r="M10">
        <f t="shared" si="0"/>
        <v>1.0539455484257776</v>
      </c>
      <c r="N10">
        <f t="shared" si="0"/>
        <v>1.060890219433072</v>
      </c>
      <c r="O10">
        <f t="shared" si="0"/>
        <v>1.0678806503522251</v>
      </c>
      <c r="P10">
        <f t="shared" si="0"/>
        <v>1.0749171427050122</v>
      </c>
      <c r="Q10">
        <f t="shared" si="3"/>
        <v>12.444583030662848</v>
      </c>
      <c r="R10" t="s">
        <v>28</v>
      </c>
      <c r="S10" s="11">
        <v>11806</v>
      </c>
      <c r="T10" s="11">
        <f t="shared" si="4"/>
        <v>792.96966666666674</v>
      </c>
      <c r="U10" s="11">
        <f t="shared" si="5"/>
        <v>73139.514821598204</v>
      </c>
      <c r="V10" s="11">
        <f t="shared" si="6"/>
        <v>198.24241666666668</v>
      </c>
      <c r="W10" s="11">
        <f t="shared" si="7"/>
        <v>18284.878705399551</v>
      </c>
      <c r="X10" s="11">
        <f t="shared" si="8"/>
        <v>79.296966666666677</v>
      </c>
      <c r="Y10" s="11">
        <f t="shared" si="9"/>
        <v>7313.9514821598214</v>
      </c>
    </row>
    <row r="11" spans="1:25" x14ac:dyDescent="0.35">
      <c r="A11" s="22">
        <v>1982</v>
      </c>
      <c r="B11" s="21">
        <v>0.18</v>
      </c>
      <c r="C11" s="22">
        <v>0.3281</v>
      </c>
      <c r="D11">
        <f t="shared" si="1"/>
        <v>2.3927557123995191E-2</v>
      </c>
      <c r="E11">
        <f t="shared" si="2"/>
        <v>1</v>
      </c>
      <c r="F11">
        <f t="shared" si="0"/>
        <v>1.0239275571239952</v>
      </c>
      <c r="G11">
        <f t="shared" si="0"/>
        <v>1.0484276422379124</v>
      </c>
      <c r="H11">
        <f t="shared" si="0"/>
        <v>1.0735139545379357</v>
      </c>
      <c r="I11">
        <f t="shared" si="0"/>
        <v>1.099200521008548</v>
      </c>
      <c r="J11">
        <f t="shared" si="0"/>
        <v>1.1255017042657054</v>
      </c>
      <c r="K11">
        <f t="shared" si="0"/>
        <v>1.152432210587677</v>
      </c>
      <c r="L11">
        <f t="shared" si="0"/>
        <v>1.1800070981380457</v>
      </c>
      <c r="M11">
        <f t="shared" si="0"/>
        <v>1.2082417853854635</v>
      </c>
      <c r="N11">
        <f t="shared" si="0"/>
        <v>1.237152059724872</v>
      </c>
      <c r="O11">
        <f t="shared" si="0"/>
        <v>1.2667540863050073</v>
      </c>
      <c r="P11">
        <f t="shared" si="0"/>
        <v>1.2970644170671248</v>
      </c>
      <c r="Q11">
        <f t="shared" si="3"/>
        <v>13.712223036382289</v>
      </c>
      <c r="R11" t="s">
        <v>28</v>
      </c>
      <c r="S11" s="11">
        <v>11807</v>
      </c>
      <c r="T11" s="11">
        <f t="shared" si="4"/>
        <v>806.81166666666684</v>
      </c>
      <c r="U11" s="11">
        <f t="shared" si="5"/>
        <v>108199.77115625323</v>
      </c>
      <c r="V11" s="11">
        <f t="shared" si="6"/>
        <v>201.70291666666671</v>
      </c>
      <c r="W11" s="11">
        <f t="shared" si="7"/>
        <v>27049.942789063309</v>
      </c>
      <c r="X11" s="11">
        <f t="shared" si="8"/>
        <v>80.681166666666684</v>
      </c>
      <c r="Y11" s="11">
        <f t="shared" si="9"/>
        <v>10819.977115625325</v>
      </c>
    </row>
    <row r="12" spans="1:25" x14ac:dyDescent="0.35">
      <c r="A12" s="22">
        <v>1983</v>
      </c>
      <c r="B12" s="21">
        <v>0.17499999999999999</v>
      </c>
      <c r="C12" s="22">
        <v>3.2000000000000001E-2</v>
      </c>
      <c r="D12">
        <f t="shared" si="1"/>
        <v>2.6283369587845051E-3</v>
      </c>
      <c r="E12">
        <f t="shared" si="2"/>
        <v>1</v>
      </c>
      <c r="F12">
        <f t="shared" si="0"/>
        <v>1.0026283369587845</v>
      </c>
      <c r="G12">
        <f t="shared" si="0"/>
        <v>1.005263582072738</v>
      </c>
      <c r="H12">
        <f t="shared" si="0"/>
        <v>1.0079057534988198</v>
      </c>
      <c r="I12">
        <f t="shared" si="0"/>
        <v>1.0105548694417126</v>
      </c>
      <c r="J12">
        <f t="shared" si="0"/>
        <v>1.013210948153946</v>
      </c>
      <c r="K12">
        <f t="shared" si="0"/>
        <v>1.015874007936024</v>
      </c>
      <c r="L12">
        <f t="shared" si="0"/>
        <v>1.0185440671365509</v>
      </c>
      <c r="M12">
        <f t="shared" si="0"/>
        <v>1.0212211441523567</v>
      </c>
      <c r="N12">
        <f t="shared" si="0"/>
        <v>1.0239052574286245</v>
      </c>
      <c r="O12">
        <f t="shared" si="0"/>
        <v>1.0265964254590181</v>
      </c>
      <c r="P12">
        <f t="shared" si="0"/>
        <v>1.0292946667858078</v>
      </c>
      <c r="Q12">
        <f t="shared" si="3"/>
        <v>12.174999059024383</v>
      </c>
      <c r="R12" t="s">
        <v>28</v>
      </c>
      <c r="S12" s="11">
        <v>11808</v>
      </c>
      <c r="T12" s="11">
        <f t="shared" si="4"/>
        <v>811.80000000000007</v>
      </c>
      <c r="U12" s="11">
        <f t="shared" si="5"/>
        <v>121545.82806936934</v>
      </c>
      <c r="V12" s="11">
        <f t="shared" si="6"/>
        <v>202.95000000000002</v>
      </c>
      <c r="W12" s="11">
        <f t="shared" si="7"/>
        <v>30386.457017342334</v>
      </c>
      <c r="X12" s="11">
        <f t="shared" si="8"/>
        <v>81.180000000000007</v>
      </c>
      <c r="Y12" s="11">
        <f t="shared" si="9"/>
        <v>12154.582806936935</v>
      </c>
    </row>
    <row r="13" spans="1:25" x14ac:dyDescent="0.35">
      <c r="A13" s="22">
        <v>1984</v>
      </c>
      <c r="B13" s="21">
        <v>0.18</v>
      </c>
      <c r="C13" s="22">
        <v>0.13730000000000001</v>
      </c>
      <c r="D13">
        <f t="shared" si="1"/>
        <v>1.0779099721309526E-2</v>
      </c>
      <c r="E13">
        <f t="shared" si="2"/>
        <v>1</v>
      </c>
      <c r="F13">
        <f t="shared" si="0"/>
        <v>1.0107790997213095</v>
      </c>
      <c r="G13">
        <f t="shared" si="0"/>
        <v>1.021674388433421</v>
      </c>
      <c r="H13">
        <f t="shared" si="0"/>
        <v>1.0326871185490527</v>
      </c>
      <c r="I13">
        <f t="shared" si="0"/>
        <v>1.0438185559808046</v>
      </c>
      <c r="J13">
        <f t="shared" si="0"/>
        <v>1.055069980286675</v>
      </c>
      <c r="K13">
        <f t="shared" si="0"/>
        <v>1.0664426848171451</v>
      </c>
      <c r="L13">
        <f t="shared" si="0"/>
        <v>1.0779379768638502</v>
      </c>
      <c r="M13">
        <f t="shared" si="0"/>
        <v>1.0895571778098523</v>
      </c>
      <c r="N13">
        <f t="shared" si="0"/>
        <v>1.1013016232815334</v>
      </c>
      <c r="O13">
        <f t="shared" si="0"/>
        <v>1.1131726633021248</v>
      </c>
      <c r="P13">
        <f t="shared" si="0"/>
        <v>1.1251716624468941</v>
      </c>
      <c r="Q13">
        <f t="shared" si="3"/>
        <v>12.737612931492663</v>
      </c>
      <c r="R13" t="s">
        <v>28</v>
      </c>
      <c r="S13" s="11">
        <v>11809</v>
      </c>
      <c r="T13" s="11">
        <f t="shared" si="4"/>
        <v>806.94833333333338</v>
      </c>
      <c r="U13" s="11">
        <f t="shared" si="5"/>
        <v>148512.66578900686</v>
      </c>
      <c r="V13" s="11">
        <f t="shared" si="6"/>
        <v>201.73708333333335</v>
      </c>
      <c r="W13" s="11">
        <f t="shared" si="7"/>
        <v>37128.166447251715</v>
      </c>
      <c r="X13" s="11">
        <f t="shared" si="8"/>
        <v>80.694833333333349</v>
      </c>
      <c r="Y13" s="11">
        <f t="shared" si="9"/>
        <v>14851.266578900688</v>
      </c>
    </row>
    <row r="14" spans="1:25" x14ac:dyDescent="0.35">
      <c r="A14" s="22">
        <v>1985</v>
      </c>
      <c r="B14" s="21">
        <v>0.18099999999999999</v>
      </c>
      <c r="C14" s="22">
        <v>0.2571</v>
      </c>
      <c r="D14">
        <f t="shared" si="1"/>
        <v>1.9250231737720558E-2</v>
      </c>
      <c r="E14">
        <f t="shared" si="2"/>
        <v>1</v>
      </c>
      <c r="F14">
        <f t="shared" si="0"/>
        <v>1.0192502317377206</v>
      </c>
      <c r="G14">
        <f t="shared" si="0"/>
        <v>1.0388710348973971</v>
      </c>
      <c r="H14">
        <f t="shared" si="0"/>
        <v>1.0588695430647777</v>
      </c>
      <c r="I14">
        <f t="shared" si="0"/>
        <v>1.0792530271487888</v>
      </c>
      <c r="J14">
        <f t="shared" si="0"/>
        <v>1.1000288980250394</v>
      </c>
      <c r="K14">
        <f t="shared" si="0"/>
        <v>1.1212047092302109</v>
      </c>
      <c r="L14">
        <f t="shared" si="0"/>
        <v>1.142788159708316</v>
      </c>
      <c r="M14">
        <f t="shared" si="0"/>
        <v>1.1647870966098242</v>
      </c>
      <c r="N14">
        <f t="shared" si="0"/>
        <v>1.18720951814467</v>
      </c>
      <c r="O14">
        <f t="shared" si="0"/>
        <v>1.2100635764901824</v>
      </c>
      <c r="P14">
        <f t="shared" si="0"/>
        <v>1.2333575807549935</v>
      </c>
      <c r="Q14">
        <f t="shared" si="3"/>
        <v>13.355683375811919</v>
      </c>
      <c r="R14" t="s">
        <v>28</v>
      </c>
      <c r="S14" s="11">
        <v>11810</v>
      </c>
      <c r="T14" s="11">
        <f t="shared" si="4"/>
        <v>806.03249999999991</v>
      </c>
      <c r="U14" s="11">
        <f t="shared" si="5"/>
        <v>197460.38702397462</v>
      </c>
      <c r="V14" s="11">
        <f t="shared" si="6"/>
        <v>201.50812499999998</v>
      </c>
      <c r="W14" s="11">
        <f t="shared" si="7"/>
        <v>49365.096755993654</v>
      </c>
      <c r="X14" s="11">
        <f t="shared" si="8"/>
        <v>80.603250000000003</v>
      </c>
      <c r="Y14" s="11">
        <f t="shared" si="9"/>
        <v>19746.038702397465</v>
      </c>
    </row>
    <row r="15" spans="1:25" x14ac:dyDescent="0.35">
      <c r="A15" s="22">
        <v>1986</v>
      </c>
      <c r="B15" s="21">
        <v>0.18099999999999999</v>
      </c>
      <c r="C15" s="22">
        <v>0.24279999999999999</v>
      </c>
      <c r="D15">
        <f t="shared" si="1"/>
        <v>1.8278960118968346E-2</v>
      </c>
      <c r="E15">
        <f t="shared" si="2"/>
        <v>1</v>
      </c>
      <c r="F15">
        <f t="shared" si="0"/>
        <v>1.0182789601189683</v>
      </c>
      <c r="G15">
        <f t="shared" si="0"/>
        <v>1.0368920406209676</v>
      </c>
      <c r="H15">
        <f t="shared" si="0"/>
        <v>1.0558453488791539</v>
      </c>
      <c r="I15">
        <f t="shared" si="0"/>
        <v>1.0751451039031144</v>
      </c>
      <c r="J15">
        <f t="shared" si="0"/>
        <v>1.0947976383794635</v>
      </c>
      <c r="K15">
        <f t="shared" si="0"/>
        <v>1.1148094007497424</v>
      </c>
      <c r="L15">
        <f t="shared" si="0"/>
        <v>1.135186957326298</v>
      </c>
      <c r="M15">
        <f t="shared" si="0"/>
        <v>1.1559369944468385</v>
      </c>
      <c r="N15">
        <f t="shared" si="0"/>
        <v>1.1770663206683725</v>
      </c>
      <c r="O15">
        <f t="shared" si="0"/>
        <v>1.1985818690012504</v>
      </c>
      <c r="P15">
        <f t="shared" si="0"/>
        <v>1.2204906991840427</v>
      </c>
      <c r="Q15">
        <f t="shared" si="3"/>
        <v>13.28303133327821</v>
      </c>
      <c r="R15" t="s">
        <v>28</v>
      </c>
      <c r="S15" s="11">
        <v>11811</v>
      </c>
      <c r="T15" s="11">
        <f t="shared" si="4"/>
        <v>806.10074999999995</v>
      </c>
      <c r="U15" s="11">
        <f t="shared" si="5"/>
        <v>256111.2305134247</v>
      </c>
      <c r="V15" s="11">
        <f t="shared" si="6"/>
        <v>201.52518749999999</v>
      </c>
      <c r="W15" s="11">
        <f t="shared" si="7"/>
        <v>64027.807628356175</v>
      </c>
      <c r="X15" s="11">
        <f t="shared" si="8"/>
        <v>80.610074999999995</v>
      </c>
      <c r="Y15" s="11">
        <f t="shared" si="9"/>
        <v>25611.123051342474</v>
      </c>
    </row>
    <row r="16" spans="1:25" x14ac:dyDescent="0.35">
      <c r="A16" s="22">
        <v>1987</v>
      </c>
      <c r="B16" s="21">
        <v>0.17599999999999999</v>
      </c>
      <c r="C16" s="22">
        <v>-4.9599999999999998E-2</v>
      </c>
      <c r="D16">
        <f t="shared" si="1"/>
        <v>-4.2303874591896884E-3</v>
      </c>
      <c r="E16">
        <f t="shared" si="2"/>
        <v>1</v>
      </c>
      <c r="F16">
        <f t="shared" si="0"/>
        <v>0.99576961254081031</v>
      </c>
      <c r="G16">
        <f t="shared" si="0"/>
        <v>0.99155712125967554</v>
      </c>
      <c r="H16">
        <f t="shared" si="0"/>
        <v>0.98736245044882842</v>
      </c>
      <c r="I16">
        <f t="shared" si="0"/>
        <v>0.98318552472077492</v>
      </c>
      <c r="J16">
        <f t="shared" si="0"/>
        <v>0.97902626900693934</v>
      </c>
      <c r="K16">
        <f t="shared" si="0"/>
        <v>0.97488460855631509</v>
      </c>
      <c r="L16">
        <f t="shared" si="0"/>
        <v>0.97076046893412149</v>
      </c>
      <c r="M16">
        <f t="shared" si="0"/>
        <v>0.96665377602046554</v>
      </c>
      <c r="N16">
        <f t="shared" si="0"/>
        <v>0.96256445600901019</v>
      </c>
      <c r="O16">
        <f t="shared" si="0"/>
        <v>0.95849243540564799</v>
      </c>
      <c r="P16">
        <f t="shared" si="0"/>
        <v>0.95443764102717976</v>
      </c>
      <c r="Q16">
        <f t="shared" si="3"/>
        <v>11.724694363929768</v>
      </c>
      <c r="R16" t="s">
        <v>28</v>
      </c>
      <c r="S16" s="11">
        <v>11812</v>
      </c>
      <c r="T16" s="11">
        <f t="shared" si="4"/>
        <v>811.09066666666683</v>
      </c>
      <c r="U16" s="11">
        <f t="shared" si="5"/>
        <v>252917.90364806156</v>
      </c>
      <c r="V16" s="11">
        <f t="shared" si="6"/>
        <v>202.77266666666671</v>
      </c>
      <c r="W16" s="11">
        <f t="shared" si="7"/>
        <v>63229.47591201539</v>
      </c>
      <c r="X16" s="11">
        <f t="shared" si="8"/>
        <v>81.109066666666692</v>
      </c>
      <c r="Y16" s="11">
        <f t="shared" si="9"/>
        <v>25291.790364806158</v>
      </c>
    </row>
    <row r="17" spans="1:25" x14ac:dyDescent="0.35">
      <c r="A17" s="22">
        <v>1988</v>
      </c>
      <c r="B17" s="21">
        <v>0.17899999999999999</v>
      </c>
      <c r="C17" s="22">
        <v>8.2199999999999995E-2</v>
      </c>
      <c r="D17">
        <f t="shared" si="1"/>
        <v>6.6047160918478731E-3</v>
      </c>
      <c r="E17">
        <f t="shared" si="2"/>
        <v>1</v>
      </c>
      <c r="F17">
        <f t="shared" si="0"/>
        <v>1.0066047160918479</v>
      </c>
      <c r="G17">
        <f t="shared" si="0"/>
        <v>1.0132530544583496</v>
      </c>
      <c r="H17">
        <f t="shared" si="0"/>
        <v>1.0199453032122447</v>
      </c>
      <c r="I17">
        <f t="shared" si="0"/>
        <v>1.0266817523691751</v>
      </c>
      <c r="J17">
        <f t="shared" si="0"/>
        <v>1.0334626938602545</v>
      </c>
      <c r="K17">
        <f t="shared" si="0"/>
        <v>1.0402884215447177</v>
      </c>
      <c r="L17">
        <f t="shared" si="0"/>
        <v>1.0471592312226572</v>
      </c>
      <c r="M17">
        <f t="shared" si="0"/>
        <v>1.0540754206478402</v>
      </c>
      <c r="N17">
        <f t="shared" si="0"/>
        <v>1.0610372895406144</v>
      </c>
      <c r="O17">
        <f t="shared" si="0"/>
        <v>1.0680451396008939</v>
      </c>
      <c r="P17">
        <f t="shared" si="0"/>
        <v>1.0750992745212358</v>
      </c>
      <c r="Q17">
        <f t="shared" si="3"/>
        <v>12.445652297069831</v>
      </c>
      <c r="R17" t="s">
        <v>28</v>
      </c>
      <c r="S17" s="11">
        <v>11813</v>
      </c>
      <c r="T17" s="11">
        <f t="shared" si="4"/>
        <v>808.20608333333337</v>
      </c>
      <c r="U17" s="11">
        <f t="shared" si="5"/>
        <v>283766.40722547553</v>
      </c>
      <c r="V17" s="11">
        <f t="shared" si="6"/>
        <v>202.05152083333334</v>
      </c>
      <c r="W17" s="11">
        <f t="shared" si="7"/>
        <v>70941.601806368883</v>
      </c>
      <c r="X17" s="11">
        <f t="shared" si="8"/>
        <v>80.82060833333334</v>
      </c>
      <c r="Y17" s="11">
        <f t="shared" si="9"/>
        <v>28376.640722547556</v>
      </c>
    </row>
    <row r="18" spans="1:25" x14ac:dyDescent="0.35">
      <c r="A18" s="22">
        <v>1989</v>
      </c>
      <c r="B18" s="21">
        <v>0.17899999999999999</v>
      </c>
      <c r="C18" s="22">
        <v>0.1769</v>
      </c>
      <c r="D18">
        <f t="shared" si="1"/>
        <v>1.3666195529381975E-2</v>
      </c>
      <c r="E18">
        <f t="shared" si="2"/>
        <v>1</v>
      </c>
      <c r="F18">
        <f t="shared" si="0"/>
        <v>1.013666195529382</v>
      </c>
      <c r="G18">
        <f t="shared" si="0"/>
        <v>1.0275191559590113</v>
      </c>
      <c r="H18">
        <f t="shared" si="0"/>
        <v>1.0415614336545327</v>
      </c>
      <c r="I18">
        <f t="shared" si="0"/>
        <v>1.0557956158627191</v>
      </c>
      <c r="J18">
        <f t="shared" si="0"/>
        <v>1.0702243251881634</v>
      </c>
      <c r="K18">
        <f t="shared" si="0"/>
        <v>1.0848502200764856</v>
      </c>
      <c r="L18">
        <f t="shared" si="0"/>
        <v>1.0996759953041439</v>
      </c>
      <c r="M18">
        <f t="shared" si="0"/>
        <v>1.1147043824749383</v>
      </c>
      <c r="N18">
        <f t="shared" si="0"/>
        <v>1.1299381505232997</v>
      </c>
      <c r="O18">
        <f t="shared" si="0"/>
        <v>1.1453801062244595</v>
      </c>
      <c r="P18">
        <f t="shared" si="0"/>
        <v>1.1610330947115872</v>
      </c>
      <c r="Q18">
        <f t="shared" si="3"/>
        <v>12.944348675508722</v>
      </c>
      <c r="R18" t="s">
        <v>28</v>
      </c>
      <c r="S18" s="11">
        <v>11814</v>
      </c>
      <c r="T18" s="11">
        <f t="shared" si="4"/>
        <v>808.27449999999999</v>
      </c>
      <c r="U18" s="11">
        <f t="shared" si="5"/>
        <v>344427.27161718463</v>
      </c>
      <c r="V18" s="11">
        <f t="shared" si="6"/>
        <v>202.068625</v>
      </c>
      <c r="W18" s="11">
        <f t="shared" si="7"/>
        <v>86106.817904296156</v>
      </c>
      <c r="X18" s="11">
        <f t="shared" si="8"/>
        <v>80.827449999999999</v>
      </c>
      <c r="Y18" s="11">
        <f t="shared" si="9"/>
        <v>34442.727161718467</v>
      </c>
    </row>
    <row r="19" spans="1:25" x14ac:dyDescent="0.35">
      <c r="A19" s="22">
        <v>1990</v>
      </c>
      <c r="B19" s="21">
        <v>0.17799999999999999</v>
      </c>
      <c r="C19" s="22">
        <v>6.2399999999999997E-2</v>
      </c>
      <c r="D19">
        <f t="shared" si="1"/>
        <v>5.0569517482548232E-3</v>
      </c>
      <c r="E19">
        <f t="shared" si="2"/>
        <v>1</v>
      </c>
      <c r="F19">
        <f t="shared" si="0"/>
        <v>1.0050569517482548</v>
      </c>
      <c r="G19">
        <f t="shared" si="0"/>
        <v>1.0101394762574938</v>
      </c>
      <c r="H19">
        <f t="shared" si="0"/>
        <v>1.0152477028479354</v>
      </c>
      <c r="I19">
        <f t="shared" si="0"/>
        <v>1.0203817614937638</v>
      </c>
      <c r="J19">
        <f t="shared" si="0"/>
        <v>1.025541782826437</v>
      </c>
      <c r="K19">
        <f t="shared" si="0"/>
        <v>1.0307278981380095</v>
      </c>
      <c r="L19">
        <f t="shared" si="0"/>
        <v>1.0359402393844737</v>
      </c>
      <c r="M19">
        <f t="shared" si="0"/>
        <v>1.0411789391891162</v>
      </c>
      <c r="N19">
        <f t="shared" si="0"/>
        <v>1.0464441308458947</v>
      </c>
      <c r="O19">
        <f t="shared" si="0"/>
        <v>1.0517359483228268</v>
      </c>
      <c r="P19">
        <f t="shared" si="0"/>
        <v>1.0570545262654005</v>
      </c>
      <c r="Q19">
        <f t="shared" si="3"/>
        <v>12.339449357319607</v>
      </c>
      <c r="R19" t="s">
        <v>28</v>
      </c>
      <c r="S19" s="11">
        <v>11815</v>
      </c>
      <c r="T19" s="11">
        <f t="shared" si="4"/>
        <v>809.32749999999999</v>
      </c>
      <c r="U19" s="11">
        <f t="shared" si="5"/>
        <v>375906.18906583305</v>
      </c>
      <c r="V19" s="11">
        <f t="shared" si="6"/>
        <v>202.331875</v>
      </c>
      <c r="W19" s="11">
        <f t="shared" si="7"/>
        <v>93976.547266458263</v>
      </c>
      <c r="X19" s="11">
        <f t="shared" si="8"/>
        <v>80.932750000000013</v>
      </c>
      <c r="Y19" s="11">
        <f t="shared" si="9"/>
        <v>37590.61890658331</v>
      </c>
    </row>
    <row r="20" spans="1:25" x14ac:dyDescent="0.35">
      <c r="A20" s="22">
        <v>1991</v>
      </c>
      <c r="B20" s="21">
        <v>0.17499999999999999</v>
      </c>
      <c r="C20" s="22">
        <v>0.15</v>
      </c>
      <c r="D20">
        <f t="shared" si="1"/>
        <v>1.171491691985338E-2</v>
      </c>
      <c r="E20">
        <f t="shared" si="2"/>
        <v>1</v>
      </c>
      <c r="F20">
        <f t="shared" si="2"/>
        <v>1.0117149169198534</v>
      </c>
      <c r="G20">
        <f t="shared" si="2"/>
        <v>1.0235670731181459</v>
      </c>
      <c r="H20">
        <f t="shared" si="2"/>
        <v>1.0355580763416223</v>
      </c>
      <c r="I20">
        <f t="shared" si="2"/>
        <v>1.0476895531716477</v>
      </c>
      <c r="J20">
        <f t="shared" si="2"/>
        <v>1.0599631492448518</v>
      </c>
      <c r="K20">
        <f t="shared" si="2"/>
        <v>1.0723805294763615</v>
      </c>
      <c r="L20">
        <f t="shared" si="2"/>
        <v>1.0849433782856452</v>
      </c>
      <c r="M20">
        <f t="shared" si="2"/>
        <v>1.0976533998250069</v>
      </c>
      <c r="N20">
        <f t="shared" si="2"/>
        <v>1.1105123182107515</v>
      </c>
      <c r="O20">
        <f t="shared" si="2"/>
        <v>1.1235218777570641</v>
      </c>
      <c r="P20">
        <f t="shared" si="2"/>
        <v>1.1366838432126258</v>
      </c>
      <c r="Q20">
        <f t="shared" si="3"/>
        <v>12.804188115563576</v>
      </c>
      <c r="R20" t="s">
        <v>28</v>
      </c>
      <c r="S20" s="11">
        <v>11816</v>
      </c>
      <c r="T20" s="11">
        <f t="shared" si="4"/>
        <v>812.34999999999991</v>
      </c>
      <c r="U20" s="11">
        <f t="shared" si="5"/>
        <v>442693.59964138607</v>
      </c>
      <c r="V20" s="11">
        <f t="shared" si="6"/>
        <v>203.08749999999998</v>
      </c>
      <c r="W20" s="11">
        <f t="shared" si="7"/>
        <v>110673.39991034652</v>
      </c>
      <c r="X20" s="11">
        <f t="shared" si="8"/>
        <v>81.234999999999999</v>
      </c>
      <c r="Y20" s="11">
        <f t="shared" si="9"/>
        <v>44269.35996413861</v>
      </c>
    </row>
    <row r="21" spans="1:25" x14ac:dyDescent="0.35">
      <c r="A21" s="22">
        <v>1992</v>
      </c>
      <c r="B21" s="21">
        <v>0.17299999999999999</v>
      </c>
      <c r="C21" s="22">
        <v>9.3600000000000003E-2</v>
      </c>
      <c r="D21">
        <f t="shared" si="1"/>
        <v>7.484117589847461E-3</v>
      </c>
      <c r="E21">
        <f t="shared" si="2"/>
        <v>1</v>
      </c>
      <c r="F21">
        <f t="shared" si="2"/>
        <v>1.0074841175898475</v>
      </c>
      <c r="G21">
        <f t="shared" si="2"/>
        <v>1.0150242471957935</v>
      </c>
      <c r="H21">
        <f t="shared" si="2"/>
        <v>1.0226208080183532</v>
      </c>
      <c r="I21">
        <f t="shared" si="2"/>
        <v>1.0302742223953874</v>
      </c>
      <c r="J21">
        <f t="shared" si="2"/>
        <v>1.0379849158255832</v>
      </c>
      <c r="K21">
        <f t="shared" si="2"/>
        <v>1.0457533169921096</v>
      </c>
      <c r="L21">
        <f t="shared" si="2"/>
        <v>1.0535798577864515</v>
      </c>
      <c r="M21">
        <f t="shared" si="2"/>
        <v>1.0614649733324202</v>
      </c>
      <c r="N21">
        <f t="shared" si="2"/>
        <v>1.0694091020103442</v>
      </c>
      <c r="O21">
        <f t="shared" si="2"/>
        <v>1.0774126854814428</v>
      </c>
      <c r="P21">
        <f t="shared" si="2"/>
        <v>1.0854761687123793</v>
      </c>
      <c r="Q21">
        <f t="shared" si="3"/>
        <v>12.506484415340111</v>
      </c>
      <c r="R21" t="s">
        <v>28</v>
      </c>
      <c r="S21" s="11">
        <v>11817</v>
      </c>
      <c r="T21" s="11">
        <f t="shared" si="4"/>
        <v>814.38824999999997</v>
      </c>
      <c r="U21" s="11">
        <f t="shared" si="5"/>
        <v>494314.85452448088</v>
      </c>
      <c r="V21" s="11">
        <f t="shared" si="6"/>
        <v>203.59706249999999</v>
      </c>
      <c r="W21" s="11">
        <f t="shared" si="7"/>
        <v>123578.71363112022</v>
      </c>
      <c r="X21" s="11">
        <f t="shared" si="8"/>
        <v>81.438824999999994</v>
      </c>
      <c r="Y21" s="11">
        <f t="shared" si="9"/>
        <v>49431.485452448091</v>
      </c>
    </row>
    <row r="22" spans="1:25" x14ac:dyDescent="0.35">
      <c r="A22" s="22">
        <v>1993</v>
      </c>
      <c r="B22" s="21">
        <v>0.17199999999999999</v>
      </c>
      <c r="C22" s="22">
        <v>0.1421</v>
      </c>
      <c r="D22">
        <f t="shared" si="1"/>
        <v>1.1133915196060995E-2</v>
      </c>
      <c r="E22">
        <f t="shared" si="2"/>
        <v>1</v>
      </c>
      <c r="F22">
        <f t="shared" si="2"/>
        <v>1.011133915196061</v>
      </c>
      <c r="G22">
        <f t="shared" si="2"/>
        <v>1.0223917944597152</v>
      </c>
      <c r="H22">
        <f t="shared" si="2"/>
        <v>1.0337750179963783</v>
      </c>
      <c r="I22">
        <f t="shared" si="2"/>
        <v>1.0452849813785565</v>
      </c>
      <c r="J22">
        <f t="shared" si="2"/>
        <v>1.0569230957169415</v>
      </c>
      <c r="K22">
        <f t="shared" si="2"/>
        <v>1.0686907878334124</v>
      </c>
      <c r="L22">
        <f t="shared" si="2"/>
        <v>1.0805895004359611</v>
      </c>
      <c r="M22">
        <f t="shared" si="2"/>
        <v>1.0926206922955692</v>
      </c>
      <c r="N22">
        <f t="shared" si="2"/>
        <v>1.1047858384250495</v>
      </c>
      <c r="O22">
        <f t="shared" si="2"/>
        <v>1.1170864302598833</v>
      </c>
      <c r="P22">
        <f t="shared" si="2"/>
        <v>1.1295239758410673</v>
      </c>
      <c r="Q22">
        <f t="shared" si="3"/>
        <v>12.762806029838595</v>
      </c>
      <c r="R22" t="s">
        <v>28</v>
      </c>
      <c r="S22" s="11">
        <v>11818</v>
      </c>
      <c r="T22" s="11">
        <f t="shared" si="4"/>
        <v>815.44200000000001</v>
      </c>
      <c r="U22" s="11">
        <f t="shared" si="5"/>
        <v>574964.32342699333</v>
      </c>
      <c r="V22" s="11">
        <f t="shared" si="6"/>
        <v>203.8605</v>
      </c>
      <c r="W22" s="11">
        <f t="shared" si="7"/>
        <v>143741.08085674833</v>
      </c>
      <c r="X22" s="11">
        <f t="shared" si="8"/>
        <v>81.544200000000004</v>
      </c>
      <c r="Y22" s="11">
        <f t="shared" si="9"/>
        <v>57496.432342699336</v>
      </c>
    </row>
    <row r="23" spans="1:25" x14ac:dyDescent="0.35">
      <c r="A23" s="22">
        <v>1994</v>
      </c>
      <c r="B23" s="21">
        <v>0.17199999999999999</v>
      </c>
      <c r="C23" s="22">
        <v>-8.0399999999999999E-2</v>
      </c>
      <c r="D23">
        <f t="shared" si="1"/>
        <v>-6.9603708010481657E-3</v>
      </c>
      <c r="E23">
        <f t="shared" si="2"/>
        <v>1</v>
      </c>
      <c r="F23">
        <f t="shared" si="2"/>
        <v>0.99303962919895183</v>
      </c>
      <c r="G23">
        <f t="shared" si="2"/>
        <v>0.98612770515959181</v>
      </c>
      <c r="H23">
        <f t="shared" si="2"/>
        <v>0.97926389067449437</v>
      </c>
      <c r="I23">
        <f t="shared" si="2"/>
        <v>0.97244785088332286</v>
      </c>
      <c r="J23">
        <f t="shared" si="2"/>
        <v>0.96567925325649251</v>
      </c>
      <c r="K23">
        <f t="shared" si="2"/>
        <v>0.95895776757894813</v>
      </c>
      <c r="L23">
        <f t="shared" si="2"/>
        <v>0.95228306593405332</v>
      </c>
      <c r="M23">
        <f t="shared" si="2"/>
        <v>0.94565482268759338</v>
      </c>
      <c r="N23">
        <f t="shared" si="2"/>
        <v>0.93907271447188823</v>
      </c>
      <c r="O23">
        <f t="shared" si="2"/>
        <v>0.93253642017001714</v>
      </c>
      <c r="P23">
        <f t="shared" si="2"/>
        <v>0.92604562090015186</v>
      </c>
      <c r="Q23">
        <f t="shared" si="3"/>
        <v>11.551108740915506</v>
      </c>
      <c r="R23" t="s">
        <v>28</v>
      </c>
      <c r="S23" s="11">
        <v>11819</v>
      </c>
      <c r="T23" s="11">
        <f t="shared" si="4"/>
        <v>815.51100000000008</v>
      </c>
      <c r="U23" s="11">
        <f t="shared" si="5"/>
        <v>538157.24806387583</v>
      </c>
      <c r="V23" s="11">
        <f t="shared" si="6"/>
        <v>203.87775000000002</v>
      </c>
      <c r="W23" s="11">
        <f t="shared" si="7"/>
        <v>134539.31201596896</v>
      </c>
      <c r="X23" s="11">
        <f t="shared" si="8"/>
        <v>81.551100000000019</v>
      </c>
      <c r="Y23" s="11">
        <f t="shared" si="9"/>
        <v>53815.724806387581</v>
      </c>
    </row>
    <row r="24" spans="1:25" x14ac:dyDescent="0.35">
      <c r="A24" s="22">
        <v>1995</v>
      </c>
      <c r="B24" s="21">
        <v>0.17199999999999999</v>
      </c>
      <c r="C24" s="22">
        <v>0.23480000000000001</v>
      </c>
      <c r="D24">
        <f t="shared" si="1"/>
        <v>1.7731113520013331E-2</v>
      </c>
      <c r="E24">
        <f t="shared" si="2"/>
        <v>1</v>
      </c>
      <c r="F24">
        <f t="shared" si="2"/>
        <v>1.0177311135200133</v>
      </c>
      <c r="G24">
        <f t="shared" si="2"/>
        <v>1.0357766194266862</v>
      </c>
      <c r="H24">
        <f t="shared" si="2"/>
        <v>1.0541420922471165</v>
      </c>
      <c r="I24">
        <f t="shared" si="2"/>
        <v>1.0728332053509744</v>
      </c>
      <c r="J24">
        <f t="shared" si="2"/>
        <v>1.0918557327030922</v>
      </c>
      <c r="K24">
        <f t="shared" si="2"/>
        <v>1.111215550647128</v>
      </c>
      <c r="L24">
        <f t="shared" si="2"/>
        <v>1.1309186397208566</v>
      </c>
      <c r="M24">
        <f t="shared" si="2"/>
        <v>1.150971086503646</v>
      </c>
      <c r="N24">
        <f t="shared" si="2"/>
        <v>1.1713790854966952</v>
      </c>
      <c r="O24">
        <f t="shared" si="2"/>
        <v>1.1921489410366064</v>
      </c>
      <c r="P24">
        <f t="shared" si="2"/>
        <v>1.2132870692428903</v>
      </c>
      <c r="Q24">
        <f t="shared" si="3"/>
        <v>13.242259135895704</v>
      </c>
      <c r="R24" t="s">
        <v>28</v>
      </c>
      <c r="S24" s="11">
        <v>11820</v>
      </c>
      <c r="T24" s="11">
        <f t="shared" si="4"/>
        <v>815.58</v>
      </c>
      <c r="U24" s="11">
        <f t="shared" si="5"/>
        <v>675316.69161532761</v>
      </c>
      <c r="V24" s="11">
        <f t="shared" si="6"/>
        <v>203.89500000000001</v>
      </c>
      <c r="W24" s="11">
        <f t="shared" si="7"/>
        <v>168829.1729038319</v>
      </c>
      <c r="X24" s="11">
        <f t="shared" si="8"/>
        <v>81.558000000000007</v>
      </c>
      <c r="Y24" s="11">
        <f t="shared" si="9"/>
        <v>67531.669161532758</v>
      </c>
    </row>
    <row r="25" spans="1:25" x14ac:dyDescent="0.35">
      <c r="A25" s="22">
        <v>1996</v>
      </c>
      <c r="B25" s="21">
        <v>0.17100000000000001</v>
      </c>
      <c r="C25" s="22">
        <v>1.43E-2</v>
      </c>
      <c r="D25">
        <f t="shared" si="1"/>
        <v>1.183926905437227E-3</v>
      </c>
      <c r="E25">
        <f t="shared" si="2"/>
        <v>1</v>
      </c>
      <c r="F25">
        <f t="shared" si="2"/>
        <v>1.0011839269054372</v>
      </c>
      <c r="G25">
        <f t="shared" si="2"/>
        <v>1.002369255493792</v>
      </c>
      <c r="H25">
        <f t="shared" si="2"/>
        <v>1.0035559874245541</v>
      </c>
      <c r="I25">
        <f t="shared" si="2"/>
        <v>1.0047441243591788</v>
      </c>
      <c r="J25">
        <f t="shared" si="2"/>
        <v>1.0059336679610875</v>
      </c>
      <c r="K25">
        <f t="shared" si="2"/>
        <v>1.007124619895672</v>
      </c>
      <c r="L25">
        <f t="shared" si="2"/>
        <v>1.0083169818302946</v>
      </c>
      <c r="M25">
        <f t="shared" si="2"/>
        <v>1.009510755434293</v>
      </c>
      <c r="N25">
        <f t="shared" si="2"/>
        <v>1.0107059423789799</v>
      </c>
      <c r="O25">
        <f t="shared" si="2"/>
        <v>1.0119025443376477</v>
      </c>
      <c r="P25">
        <f t="shared" si="2"/>
        <v>1.0131005629855694</v>
      </c>
      <c r="Q25">
        <f t="shared" si="3"/>
        <v>12.078448369006505</v>
      </c>
      <c r="R25" t="s">
        <v>28</v>
      </c>
      <c r="S25" s="11">
        <v>11821</v>
      </c>
      <c r="T25" s="11">
        <f t="shared" si="4"/>
        <v>816.63408333333336</v>
      </c>
      <c r="U25" s="11">
        <f t="shared" si="5"/>
        <v>694837.39291733934</v>
      </c>
      <c r="V25" s="11">
        <f t="shared" si="6"/>
        <v>204.15852083333334</v>
      </c>
      <c r="W25" s="11">
        <f t="shared" si="7"/>
        <v>173709.34822933484</v>
      </c>
      <c r="X25" s="11">
        <f t="shared" si="8"/>
        <v>81.663408333333336</v>
      </c>
      <c r="Y25" s="11">
        <f t="shared" si="9"/>
        <v>69483.739291733931</v>
      </c>
    </row>
    <row r="26" spans="1:25" x14ac:dyDescent="0.35">
      <c r="A26" s="22">
        <v>1997</v>
      </c>
      <c r="B26" s="21">
        <v>0.17299999999999999</v>
      </c>
      <c r="C26" s="22">
        <v>9.9400000000000002E-2</v>
      </c>
      <c r="D26">
        <f t="shared" si="1"/>
        <v>7.9283119642756805E-3</v>
      </c>
      <c r="E26">
        <f t="shared" si="2"/>
        <v>1</v>
      </c>
      <c r="F26">
        <f t="shared" si="2"/>
        <v>1.0079283119642757</v>
      </c>
      <c r="G26">
        <f t="shared" si="2"/>
        <v>1.0159194820591542</v>
      </c>
      <c r="H26">
        <f t="shared" si="2"/>
        <v>1.0239740086435045</v>
      </c>
      <c r="I26">
        <f t="shared" si="2"/>
        <v>1.0320923940273401</v>
      </c>
      <c r="J26">
        <f t="shared" si="2"/>
        <v>1.0402751445031451</v>
      </c>
      <c r="K26">
        <f t="shared" si="2"/>
        <v>1.0485227703774478</v>
      </c>
      <c r="L26">
        <f t="shared" si="2"/>
        <v>1.0568357860026467</v>
      </c>
      <c r="M26">
        <f t="shared" si="2"/>
        <v>1.0652147098090863</v>
      </c>
      <c r="N26">
        <f t="shared" si="2"/>
        <v>1.0736600643373881</v>
      </c>
      <c r="O26">
        <f t="shared" si="2"/>
        <v>1.0821723762710391</v>
      </c>
      <c r="P26">
        <f t="shared" si="2"/>
        <v>1.0907521764692374</v>
      </c>
      <c r="Q26">
        <f t="shared" si="3"/>
        <v>12.537347224464266</v>
      </c>
      <c r="R26" t="s">
        <v>28</v>
      </c>
      <c r="S26" s="11">
        <v>11822</v>
      </c>
      <c r="T26" s="11">
        <f t="shared" si="4"/>
        <v>814.73283333333336</v>
      </c>
      <c r="U26" s="11">
        <f t="shared" si="5"/>
        <v>774118.81819999439</v>
      </c>
      <c r="V26" s="11">
        <f t="shared" si="6"/>
        <v>203.68320833333334</v>
      </c>
      <c r="W26" s="11">
        <f t="shared" si="7"/>
        <v>193529.7045499986</v>
      </c>
      <c r="X26" s="11">
        <f t="shared" si="8"/>
        <v>81.473283333333328</v>
      </c>
      <c r="Y26" s="11">
        <f t="shared" si="9"/>
        <v>77411.881819999428</v>
      </c>
    </row>
    <row r="27" spans="1:25" x14ac:dyDescent="0.35">
      <c r="A27" s="22">
        <v>1998</v>
      </c>
      <c r="B27" s="21">
        <v>0.16700000000000001</v>
      </c>
      <c r="C27" s="22">
        <v>0.1492</v>
      </c>
      <c r="D27">
        <f t="shared" si="1"/>
        <v>1.1656248071381992E-2</v>
      </c>
      <c r="E27">
        <f t="shared" si="2"/>
        <v>1</v>
      </c>
      <c r="F27">
        <f t="shared" si="2"/>
        <v>1.011656248071382</v>
      </c>
      <c r="G27">
        <f t="shared" si="2"/>
        <v>1.0234483642618655</v>
      </c>
      <c r="H27">
        <f t="shared" si="2"/>
        <v>1.0353779322839518</v>
      </c>
      <c r="I27">
        <f t="shared" si="2"/>
        <v>1.047446554310288</v>
      </c>
      <c r="J27">
        <f t="shared" si="2"/>
        <v>1.059655851188843</v>
      </c>
      <c r="K27">
        <f t="shared" si="2"/>
        <v>1.0720074626605915</v>
      </c>
      <c r="L27">
        <f t="shared" si="2"/>
        <v>1.0845030475797359</v>
      </c>
      <c r="M27">
        <f t="shared" si="2"/>
        <v>1.0971442841364951</v>
      </c>
      <c r="N27">
        <f t="shared" si="2"/>
        <v>1.1099328700824889</v>
      </c>
      <c r="O27">
        <f t="shared" si="2"/>
        <v>1.1228705229587512</v>
      </c>
      <c r="P27">
        <f t="shared" si="2"/>
        <v>1.1359589803264007</v>
      </c>
      <c r="Q27">
        <f t="shared" si="3"/>
        <v>12.800002117860794</v>
      </c>
      <c r="R27" t="s">
        <v>28</v>
      </c>
      <c r="S27" s="11">
        <v>11823</v>
      </c>
      <c r="T27" s="11">
        <f t="shared" si="4"/>
        <v>820.7132499999999</v>
      </c>
      <c r="U27" s="11">
        <f t="shared" si="5"/>
        <v>900122.47721358994</v>
      </c>
      <c r="V27" s="11">
        <f t="shared" si="6"/>
        <v>205.17831249999998</v>
      </c>
      <c r="W27" s="11">
        <f t="shared" si="7"/>
        <v>225030.61930339749</v>
      </c>
      <c r="X27" s="11">
        <f t="shared" si="8"/>
        <v>82.071325000000002</v>
      </c>
      <c r="Y27" s="11">
        <f t="shared" si="9"/>
        <v>90012.247721358974</v>
      </c>
    </row>
    <row r="28" spans="1:25" x14ac:dyDescent="0.35">
      <c r="A28" s="22">
        <v>1999</v>
      </c>
      <c r="B28" s="21">
        <v>0.16800000000000001</v>
      </c>
      <c r="C28" s="22">
        <v>-8.2500000000000004E-2</v>
      </c>
      <c r="D28">
        <f t="shared" si="1"/>
        <v>-7.1495444525375706E-3</v>
      </c>
      <c r="E28">
        <f t="shared" si="2"/>
        <v>1</v>
      </c>
      <c r="F28">
        <f t="shared" si="2"/>
        <v>0.99285045554746243</v>
      </c>
      <c r="G28">
        <f t="shared" si="2"/>
        <v>0.98575202708080367</v>
      </c>
      <c r="H28">
        <f t="shared" si="2"/>
        <v>0.9787043491440105</v>
      </c>
      <c r="I28">
        <f t="shared" si="2"/>
        <v>0.97170705889391351</v>
      </c>
      <c r="J28">
        <f t="shared" si="2"/>
        <v>0.96475979608150697</v>
      </c>
      <c r="K28">
        <f t="shared" si="2"/>
        <v>0.95786220303340108</v>
      </c>
      <c r="L28">
        <f t="shared" si="2"/>
        <v>0.95101392463340828</v>
      </c>
      <c r="M28">
        <f t="shared" si="2"/>
        <v>0.94421460830425952</v>
      </c>
      <c r="N28">
        <f t="shared" si="2"/>
        <v>0.9374639039894529</v>
      </c>
      <c r="O28">
        <f t="shared" si="2"/>
        <v>0.93076146413523086</v>
      </c>
      <c r="P28">
        <f t="shared" si="2"/>
        <v>0.92410694367268709</v>
      </c>
      <c r="Q28">
        <f t="shared" si="3"/>
        <v>11.539196734516137</v>
      </c>
      <c r="R28" t="s">
        <v>28</v>
      </c>
      <c r="S28" s="11">
        <v>11824</v>
      </c>
      <c r="T28" s="11">
        <f t="shared" si="4"/>
        <v>819.79733333333331</v>
      </c>
      <c r="U28" s="11">
        <f t="shared" si="5"/>
        <v>835322.17555523384</v>
      </c>
      <c r="V28" s="11">
        <f t="shared" si="6"/>
        <v>204.94933333333333</v>
      </c>
      <c r="W28" s="11">
        <f t="shared" si="7"/>
        <v>208830.54388880846</v>
      </c>
      <c r="X28" s="11">
        <f t="shared" si="8"/>
        <v>81.979733333333328</v>
      </c>
      <c r="Y28" s="11">
        <f t="shared" si="9"/>
        <v>83532.21755552337</v>
      </c>
    </row>
    <row r="29" spans="1:25" x14ac:dyDescent="0.35">
      <c r="A29" s="22">
        <v>2000</v>
      </c>
      <c r="B29" s="21">
        <v>0.16600000000000001</v>
      </c>
      <c r="C29" s="22">
        <v>0.1666</v>
      </c>
      <c r="D29">
        <f t="shared" si="1"/>
        <v>1.2923929269443857E-2</v>
      </c>
      <c r="E29">
        <f t="shared" si="2"/>
        <v>1</v>
      </c>
      <c r="F29">
        <f t="shared" si="2"/>
        <v>1.0129239292694439</v>
      </c>
      <c r="G29">
        <f t="shared" si="2"/>
        <v>1.0260148864866494</v>
      </c>
      <c r="H29">
        <f t="shared" si="2"/>
        <v>1.0392750303089993</v>
      </c>
      <c r="I29">
        <f t="shared" si="2"/>
        <v>1.0527065472922121</v>
      </c>
      <c r="J29">
        <f t="shared" si="2"/>
        <v>1.0663116522508971</v>
      </c>
      <c r="K29">
        <f t="shared" si="2"/>
        <v>1.0800925886237716</v>
      </c>
      <c r="L29">
        <f t="shared" si="2"/>
        <v>1.0940516288435957</v>
      </c>
      <c r="M29">
        <f t="shared" si="2"/>
        <v>1.1081910747118904</v>
      </c>
      <c r="N29">
        <f t="shared" si="2"/>
        <v>1.1225132577784958</v>
      </c>
      <c r="O29">
        <f t="shared" si="2"/>
        <v>1.1370205397260382</v>
      </c>
      <c r="P29">
        <f t="shared" si="2"/>
        <v>1.1517153127593622</v>
      </c>
      <c r="Q29">
        <f t="shared" si="3"/>
        <v>12.890816448051353</v>
      </c>
      <c r="R29" t="s">
        <v>28</v>
      </c>
      <c r="S29" s="11">
        <v>11825</v>
      </c>
      <c r="T29" s="11">
        <f t="shared" si="4"/>
        <v>821.83749999999998</v>
      </c>
      <c r="U29" s="11">
        <f t="shared" si="5"/>
        <v>985081.00636536127</v>
      </c>
      <c r="V29" s="11">
        <f t="shared" si="6"/>
        <v>205.45937499999999</v>
      </c>
      <c r="W29" s="11">
        <f t="shared" si="7"/>
        <v>246270.25159134032</v>
      </c>
      <c r="X29" s="11">
        <f t="shared" si="8"/>
        <v>82.183749999999989</v>
      </c>
      <c r="Y29" s="11">
        <f t="shared" si="9"/>
        <v>98508.10063653611</v>
      </c>
    </row>
    <row r="30" spans="1:25" x14ac:dyDescent="0.35">
      <c r="A30" s="22">
        <v>2001</v>
      </c>
      <c r="B30" s="21">
        <v>0.15</v>
      </c>
      <c r="C30" s="22">
        <v>5.57E-2</v>
      </c>
      <c r="D30">
        <f t="shared" si="1"/>
        <v>4.5272215436409358E-3</v>
      </c>
      <c r="E30">
        <f t="shared" si="2"/>
        <v>1</v>
      </c>
      <c r="F30">
        <f t="shared" si="2"/>
        <v>1.0045272215436409</v>
      </c>
      <c r="G30">
        <f t="shared" si="2"/>
        <v>1.0090749388221871</v>
      </c>
      <c r="H30">
        <f t="shared" si="2"/>
        <v>1.0136432446243711</v>
      </c>
      <c r="I30">
        <f t="shared" si="2"/>
        <v>1.0182322321590007</v>
      </c>
      <c r="J30">
        <f t="shared" si="2"/>
        <v>1.0228419950568606</v>
      </c>
      <c r="K30">
        <f t="shared" si="2"/>
        <v>1.0274726273726227</v>
      </c>
      <c r="L30">
        <f t="shared" si="2"/>
        <v>1.0321242235867654</v>
      </c>
      <c r="M30">
        <f t="shared" si="2"/>
        <v>1.036796878607501</v>
      </c>
      <c r="N30">
        <f t="shared" si="2"/>
        <v>1.0414906877727126</v>
      </c>
      <c r="O30">
        <f t="shared" si="2"/>
        <v>1.0462057468518986</v>
      </c>
      <c r="P30">
        <f t="shared" si="2"/>
        <v>1.0509421520481275</v>
      </c>
      <c r="Q30">
        <f t="shared" si="3"/>
        <v>12.303351948445687</v>
      </c>
      <c r="R30" t="s">
        <v>28</v>
      </c>
      <c r="S30" s="11">
        <v>11826</v>
      </c>
      <c r="T30" s="11">
        <f t="shared" si="4"/>
        <v>837.67500000000007</v>
      </c>
      <c r="U30" s="11">
        <f t="shared" si="5"/>
        <v>1050256.2287633263</v>
      </c>
      <c r="V30" s="11">
        <f t="shared" si="6"/>
        <v>209.41875000000002</v>
      </c>
      <c r="W30" s="11">
        <f t="shared" si="7"/>
        <v>262564.05719083158</v>
      </c>
      <c r="X30" s="11">
        <f t="shared" si="8"/>
        <v>83.767499999999998</v>
      </c>
      <c r="Y30" s="11">
        <f t="shared" si="9"/>
        <v>105025.62287633261</v>
      </c>
    </row>
    <row r="31" spans="1:25" x14ac:dyDescent="0.35">
      <c r="A31" s="22">
        <v>2002</v>
      </c>
      <c r="B31" s="21">
        <v>0.14499999999999999</v>
      </c>
      <c r="C31" s="22">
        <v>0.1512</v>
      </c>
      <c r="D31">
        <f t="shared" si="1"/>
        <v>1.1802850082948346E-2</v>
      </c>
      <c r="E31">
        <f t="shared" si="2"/>
        <v>1</v>
      </c>
      <c r="F31">
        <f t="shared" si="2"/>
        <v>1.0118028500829483</v>
      </c>
      <c r="G31">
        <f t="shared" si="2"/>
        <v>1.0237450074359773</v>
      </c>
      <c r="H31">
        <f t="shared" si="2"/>
        <v>1.035828116281911</v>
      </c>
      <c r="I31">
        <f t="shared" si="2"/>
        <v>1.0480538402500892</v>
      </c>
      <c r="J31">
        <f t="shared" si="2"/>
        <v>1.0604238626054192</v>
      </c>
      <c r="K31">
        <f t="shared" si="2"/>
        <v>1.0729398864801321</v>
      </c>
      <c r="L31">
        <f t="shared" si="2"/>
        <v>1.0856036351082727</v>
      </c>
      <c r="M31">
        <f t="shared" si="2"/>
        <v>1.0984168520629594</v>
      </c>
      <c r="N31">
        <f t="shared" si="2"/>
        <v>1.1113813014964424</v>
      </c>
      <c r="O31">
        <f t="shared" si="2"/>
        <v>1.124498768382997</v>
      </c>
      <c r="P31">
        <f t="shared" si="2"/>
        <v>1.1377710587646817</v>
      </c>
      <c r="Q31">
        <f t="shared" si="3"/>
        <v>12.810465178951828</v>
      </c>
      <c r="R31" t="s">
        <v>28</v>
      </c>
      <c r="S31" s="11">
        <v>11827</v>
      </c>
      <c r="T31" s="11">
        <f t="shared" si="4"/>
        <v>842.67374999999993</v>
      </c>
      <c r="U31" s="11">
        <f t="shared" si="5"/>
        <v>1219850.013283933</v>
      </c>
      <c r="V31" s="11">
        <f t="shared" si="6"/>
        <v>210.66843749999998</v>
      </c>
      <c r="W31" s="11">
        <f t="shared" si="7"/>
        <v>304962.50332098326</v>
      </c>
      <c r="X31" s="11">
        <f t="shared" si="8"/>
        <v>84.267375000000001</v>
      </c>
      <c r="Y31" s="11">
        <f t="shared" si="9"/>
        <v>121985.00132839328</v>
      </c>
    </row>
    <row r="32" spans="1:25" x14ac:dyDescent="0.35">
      <c r="A32" s="22">
        <v>2003</v>
      </c>
      <c r="B32" s="21">
        <v>0.13600000000000001</v>
      </c>
      <c r="C32" s="22">
        <v>3.8E-3</v>
      </c>
      <c r="D32">
        <f t="shared" si="1"/>
        <v>3.1611647417673083E-4</v>
      </c>
      <c r="E32">
        <f t="shared" si="2"/>
        <v>1</v>
      </c>
      <c r="F32">
        <f t="shared" si="2"/>
        <v>1.0003161164741767</v>
      </c>
      <c r="G32">
        <f t="shared" si="2"/>
        <v>1.0006323328779787</v>
      </c>
      <c r="H32">
        <f t="shared" si="2"/>
        <v>1.0009486492429953</v>
      </c>
      <c r="I32">
        <f t="shared" si="2"/>
        <v>1.001265065600826</v>
      </c>
      <c r="J32">
        <f t="shared" si="2"/>
        <v>1.00158158198308</v>
      </c>
      <c r="K32">
        <f t="shared" si="2"/>
        <v>1.0018981984213768</v>
      </c>
      <c r="L32">
        <f t="shared" si="2"/>
        <v>1.0022149149473458</v>
      </c>
      <c r="M32">
        <f t="shared" si="2"/>
        <v>1.0025317315926263</v>
      </c>
      <c r="N32">
        <f t="shared" si="2"/>
        <v>1.0028486483888677</v>
      </c>
      <c r="O32">
        <f t="shared" si="2"/>
        <v>1.0031656653677292</v>
      </c>
      <c r="P32">
        <f t="shared" si="2"/>
        <v>1.0034827825608805</v>
      </c>
      <c r="Q32">
        <f t="shared" si="3"/>
        <v>12.020885687457884</v>
      </c>
      <c r="R32" t="s">
        <v>28</v>
      </c>
      <c r="S32" s="11">
        <v>11828</v>
      </c>
      <c r="T32" s="11">
        <f t="shared" si="4"/>
        <v>851.61599999999999</v>
      </c>
      <c r="U32" s="11">
        <f t="shared" si="5"/>
        <v>1234722.6219200222</v>
      </c>
      <c r="V32" s="11">
        <f t="shared" si="6"/>
        <v>212.904</v>
      </c>
      <c r="W32" s="11">
        <f t="shared" si="7"/>
        <v>308680.65548000555</v>
      </c>
      <c r="X32" s="11">
        <f t="shared" si="8"/>
        <v>85.161600000000007</v>
      </c>
      <c r="Y32" s="11">
        <f t="shared" si="9"/>
        <v>123472.26219200219</v>
      </c>
    </row>
    <row r="33" spans="1:25" x14ac:dyDescent="0.35">
      <c r="A33" s="22">
        <v>2004</v>
      </c>
      <c r="B33" s="21">
        <v>0.13800000000000001</v>
      </c>
      <c r="C33" s="22">
        <v>4.4900000000000002E-2</v>
      </c>
      <c r="D33">
        <f t="shared" si="1"/>
        <v>3.6668052630131065E-3</v>
      </c>
      <c r="E33">
        <f t="shared" si="2"/>
        <v>1</v>
      </c>
      <c r="F33">
        <f t="shared" si="2"/>
        <v>1.0036668052630131</v>
      </c>
      <c r="G33">
        <f t="shared" si="2"/>
        <v>1.0073470559868631</v>
      </c>
      <c r="H33">
        <f t="shared" si="2"/>
        <v>1.0110408014734364</v>
      </c>
      <c r="I33">
        <f t="shared" si="2"/>
        <v>1.0147480912054003</v>
      </c>
      <c r="J33">
        <f t="shared" si="2"/>
        <v>1.0184689748468647</v>
      </c>
      <c r="K33">
        <f t="shared" si="2"/>
        <v>1.022203502244049</v>
      </c>
      <c r="L33">
        <f t="shared" si="2"/>
        <v>1.0259517234259476</v>
      </c>
      <c r="M33">
        <f t="shared" si="2"/>
        <v>1.0297136886050036</v>
      </c>
      <c r="N33">
        <f t="shared" si="2"/>
        <v>1.033489448177777</v>
      </c>
      <c r="O33">
        <f t="shared" si="2"/>
        <v>1.0372790527256239</v>
      </c>
      <c r="P33">
        <f t="shared" si="2"/>
        <v>1.0410825530153713</v>
      </c>
      <c r="Q33">
        <f t="shared" si="3"/>
        <v>12.24499169696935</v>
      </c>
      <c r="R33" t="s">
        <v>28</v>
      </c>
      <c r="S33" s="11">
        <v>11829</v>
      </c>
      <c r="T33" s="11">
        <f t="shared" si="4"/>
        <v>849.7165</v>
      </c>
      <c r="U33" s="11">
        <f t="shared" si="5"/>
        <v>1300566.439131509</v>
      </c>
      <c r="V33" s="11">
        <f t="shared" si="6"/>
        <v>212.429125</v>
      </c>
      <c r="W33" s="11">
        <f t="shared" si="7"/>
        <v>325141.60978287726</v>
      </c>
      <c r="X33" s="11">
        <f t="shared" si="8"/>
        <v>84.971649999999997</v>
      </c>
      <c r="Y33" s="11">
        <f t="shared" si="9"/>
        <v>130056.64391315087</v>
      </c>
    </row>
    <row r="34" spans="1:25" x14ac:dyDescent="0.35">
      <c r="A34" s="22">
        <v>2005</v>
      </c>
      <c r="B34" s="21">
        <v>0.13900000000000001</v>
      </c>
      <c r="C34" s="22">
        <v>2.87E-2</v>
      </c>
      <c r="D34">
        <f t="shared" si="1"/>
        <v>2.3607713389290907E-3</v>
      </c>
      <c r="E34">
        <f t="shared" si="2"/>
        <v>1</v>
      </c>
      <c r="F34">
        <f t="shared" si="2"/>
        <v>1.0023607713389291</v>
      </c>
      <c r="G34">
        <f t="shared" si="2"/>
        <v>1.0047271159191729</v>
      </c>
      <c r="H34">
        <f t="shared" si="2"/>
        <v>1.0070990468978798</v>
      </c>
      <c r="I34">
        <f t="shared" si="2"/>
        <v>1.009476577463259</v>
      </c>
      <c r="J34">
        <f t="shared" si="2"/>
        <v>1.0118597208346545</v>
      </c>
      <c r="K34">
        <f t="shared" si="2"/>
        <v>1.0142484902626177</v>
      </c>
      <c r="L34">
        <f t="shared" si="2"/>
        <v>1.016642899028982</v>
      </c>
      <c r="M34">
        <f t="shared" si="2"/>
        <v>1.0190429604469351</v>
      </c>
      <c r="N34">
        <f t="shared" si="2"/>
        <v>1.0214486878610958</v>
      </c>
      <c r="O34">
        <f t="shared" si="2"/>
        <v>1.0238600946475849</v>
      </c>
      <c r="P34">
        <f t="shared" si="2"/>
        <v>1.026277194214102</v>
      </c>
      <c r="Q34">
        <f t="shared" si="3"/>
        <v>12.157043558915213</v>
      </c>
      <c r="R34" t="s">
        <v>28</v>
      </c>
      <c r="S34" s="11">
        <v>11830</v>
      </c>
      <c r="T34" s="11">
        <f t="shared" si="4"/>
        <v>848.8024999999999</v>
      </c>
      <c r="U34" s="11">
        <f t="shared" si="5"/>
        <v>1348211.6248999992</v>
      </c>
      <c r="V34" s="11">
        <f t="shared" si="6"/>
        <v>212.20062499999997</v>
      </c>
      <c r="W34" s="11">
        <f t="shared" si="7"/>
        <v>337052.90622499981</v>
      </c>
      <c r="X34" s="11">
        <f t="shared" si="8"/>
        <v>84.880250000000004</v>
      </c>
      <c r="Y34" s="11">
        <f t="shared" si="9"/>
        <v>134821.16248999993</v>
      </c>
    </row>
    <row r="35" spans="1:25" x14ac:dyDescent="0.35">
      <c r="A35" s="22">
        <v>2006</v>
      </c>
      <c r="B35" s="21">
        <v>0.14000000000000001</v>
      </c>
      <c r="C35" s="22">
        <v>1.9599999999999999E-2</v>
      </c>
      <c r="D35">
        <f t="shared" si="1"/>
        <v>1.6188417051281601E-3</v>
      </c>
      <c r="E35">
        <f t="shared" si="2"/>
        <v>1</v>
      </c>
      <c r="F35">
        <f t="shared" si="2"/>
        <v>1.0016188417051282</v>
      </c>
      <c r="G35">
        <f t="shared" si="2"/>
        <v>1.0032403040587226</v>
      </c>
      <c r="H35">
        <f t="shared" si="2"/>
        <v>1.0048643913031983</v>
      </c>
      <c r="I35">
        <f t="shared" si="2"/>
        <v>1.006491107687838</v>
      </c>
      <c r="J35">
        <f t="shared" si="2"/>
        <v>1.0081204574688036</v>
      </c>
      <c r="K35">
        <f t="shared" si="2"/>
        <v>1.0097524449091471</v>
      </c>
      <c r="L35">
        <f t="shared" si="2"/>
        <v>1.0113870742788211</v>
      </c>
      <c r="M35">
        <f t="shared" si="2"/>
        <v>1.0130243498546911</v>
      </c>
      <c r="N35">
        <f t="shared" si="2"/>
        <v>1.0146642759205462</v>
      </c>
      <c r="O35">
        <f t="shared" si="2"/>
        <v>1.0163068567671101</v>
      </c>
      <c r="P35">
        <f t="shared" si="2"/>
        <v>1.0179520966920523</v>
      </c>
      <c r="Q35">
        <f t="shared" si="3"/>
        <v>12.107422200646059</v>
      </c>
      <c r="R35" t="s">
        <v>28</v>
      </c>
      <c r="S35" s="11">
        <v>11831</v>
      </c>
      <c r="T35" s="11">
        <f t="shared" si="4"/>
        <v>847.88833333333332</v>
      </c>
      <c r="U35" s="11">
        <f t="shared" si="5"/>
        <v>1384902.3147787082</v>
      </c>
      <c r="V35" s="11">
        <f t="shared" si="6"/>
        <v>211.97208333333333</v>
      </c>
      <c r="W35" s="11">
        <f t="shared" si="7"/>
        <v>346225.57869467704</v>
      </c>
      <c r="X35" s="11">
        <f t="shared" si="8"/>
        <v>84.788833333333329</v>
      </c>
      <c r="Y35" s="11">
        <f t="shared" si="9"/>
        <v>138490.23147787081</v>
      </c>
    </row>
    <row r="36" spans="1:25" x14ac:dyDescent="0.35">
      <c r="A36" s="22">
        <v>2007</v>
      </c>
      <c r="B36" s="21">
        <v>0.14099999999999999</v>
      </c>
      <c r="C36" s="22">
        <v>0.1021</v>
      </c>
      <c r="D36">
        <f t="shared" si="1"/>
        <v>8.1343598075660495E-3</v>
      </c>
      <c r="E36">
        <f t="shared" si="2"/>
        <v>1</v>
      </c>
      <c r="F36">
        <f t="shared" si="2"/>
        <v>1.008134359807566</v>
      </c>
      <c r="G36">
        <f t="shared" si="2"/>
        <v>1.016334887424611</v>
      </c>
      <c r="H36">
        <f t="shared" si="2"/>
        <v>1.0246021210839049</v>
      </c>
      <c r="I36">
        <f t="shared" si="2"/>
        <v>1.0329366033963967</v>
      </c>
      <c r="J36">
        <f t="shared" si="2"/>
        <v>1.0413388813868281</v>
      </c>
      <c r="K36">
        <f t="shared" si="2"/>
        <v>1.0498095065296369</v>
      </c>
      <c r="L36">
        <f t="shared" si="2"/>
        <v>1.0583490347851523</v>
      </c>
      <c r="M36">
        <f t="shared" si="2"/>
        <v>1.066958026636085</v>
      </c>
      <c r="N36">
        <f t="shared" si="2"/>
        <v>1.0756370471243135</v>
      </c>
      <c r="O36">
        <f t="shared" si="2"/>
        <v>1.0843866658879704</v>
      </c>
      <c r="P36">
        <f t="shared" si="2"/>
        <v>1.0932074571988302</v>
      </c>
      <c r="Q36">
        <f t="shared" si="3"/>
        <v>12.551694591261295</v>
      </c>
      <c r="R36" t="s">
        <v>28</v>
      </c>
      <c r="S36" s="11">
        <v>11832</v>
      </c>
      <c r="T36" s="11">
        <f t="shared" si="4"/>
        <v>846.97400000000005</v>
      </c>
      <c r="U36" s="11">
        <f t="shared" si="5"/>
        <v>1536931.8000923533</v>
      </c>
      <c r="V36" s="11">
        <f t="shared" si="6"/>
        <v>211.74350000000001</v>
      </c>
      <c r="W36" s="11">
        <f t="shared" si="7"/>
        <v>384232.95002308831</v>
      </c>
      <c r="X36" s="11">
        <f t="shared" si="8"/>
        <v>84.697400000000002</v>
      </c>
      <c r="Y36" s="11">
        <f t="shared" si="9"/>
        <v>153693.18000923531</v>
      </c>
    </row>
    <row r="37" spans="1:25" x14ac:dyDescent="0.35">
      <c r="A37" s="22">
        <v>2008</v>
      </c>
      <c r="B37" s="21">
        <v>0.11600000000000001</v>
      </c>
      <c r="C37" s="22">
        <v>0.20100000000000001</v>
      </c>
      <c r="D37">
        <f t="shared" si="1"/>
        <v>1.5379951186191398E-2</v>
      </c>
      <c r="E37">
        <f t="shared" si="2"/>
        <v>1</v>
      </c>
      <c r="F37">
        <f t="shared" si="2"/>
        <v>1.0153799511861914</v>
      </c>
      <c r="G37">
        <f t="shared" si="2"/>
        <v>1.0309964452708724</v>
      </c>
      <c r="H37">
        <f t="shared" si="2"/>
        <v>1.0468531202722753</v>
      </c>
      <c r="I37">
        <f t="shared" si="2"/>
        <v>1.062953670161175</v>
      </c>
      <c r="J37">
        <f t="shared" si="2"/>
        <v>1.0793018457214369</v>
      </c>
      <c r="K37">
        <f t="shared" si="2"/>
        <v>1.0959014554237989</v>
      </c>
      <c r="L37">
        <f t="shared" si="2"/>
        <v>1.112756366313093</v>
      </c>
      <c r="M37">
        <f t="shared" si="2"/>
        <v>1.129870504909112</v>
      </c>
      <c r="N37">
        <f t="shared" si="2"/>
        <v>1.1472478581213317</v>
      </c>
      <c r="O37">
        <f t="shared" si="2"/>
        <v>1.1648924741777003</v>
      </c>
      <c r="P37">
        <f t="shared" si="2"/>
        <v>1.182808463567715</v>
      </c>
      <c r="Q37">
        <f t="shared" si="3"/>
        <v>13.068962155124703</v>
      </c>
      <c r="R37" t="s">
        <v>28</v>
      </c>
      <c r="S37" s="11">
        <v>11833</v>
      </c>
      <c r="T37" s="11">
        <f t="shared" si="4"/>
        <v>871.69766666666658</v>
      </c>
      <c r="U37" s="11">
        <f t="shared" si="5"/>
        <v>1857247.2757272935</v>
      </c>
      <c r="V37" s="11">
        <f t="shared" si="6"/>
        <v>217.92441666666664</v>
      </c>
      <c r="W37" s="11">
        <f t="shared" si="7"/>
        <v>464311.81893182336</v>
      </c>
      <c r="X37" s="11">
        <f t="shared" si="8"/>
        <v>87.169766666666661</v>
      </c>
      <c r="Y37" s="11">
        <f t="shared" si="9"/>
        <v>185724.72757272932</v>
      </c>
    </row>
    <row r="38" spans="1:25" x14ac:dyDescent="0.35">
      <c r="A38" s="22">
        <v>2009</v>
      </c>
      <c r="B38" s="21">
        <v>0.111</v>
      </c>
      <c r="C38" s="22">
        <v>-0.11119999999999999</v>
      </c>
      <c r="D38">
        <f t="shared" si="1"/>
        <v>-9.7754929067803698E-3</v>
      </c>
      <c r="E38">
        <f t="shared" si="2"/>
        <v>1</v>
      </c>
      <c r="F38">
        <f t="shared" si="2"/>
        <v>0.99022450709321963</v>
      </c>
      <c r="G38">
        <f t="shared" si="2"/>
        <v>0.9805445744480098</v>
      </c>
      <c r="H38">
        <f t="shared" si="2"/>
        <v>0.9709592679157113</v>
      </c>
      <c r="I38">
        <f t="shared" si="2"/>
        <v>0.96146766247942861</v>
      </c>
      <c r="J38">
        <f t="shared" si="2"/>
        <v>0.95206884216476229</v>
      </c>
      <c r="K38">
        <f t="shared" si="2"/>
        <v>0.94276189995141402</v>
      </c>
      <c r="L38">
        <f t="shared" si="2"/>
        <v>0.93354593768565619</v>
      </c>
      <c r="M38">
        <f t="shared" si="2"/>
        <v>0.92442006599365645</v>
      </c>
      <c r="N38">
        <f t="shared" si="2"/>
        <v>0.91538340419565001</v>
      </c>
      <c r="O38">
        <f t="shared" si="2"/>
        <v>0.90643508022095098</v>
      </c>
      <c r="P38">
        <f t="shared" si="2"/>
        <v>0.89757423052379415</v>
      </c>
      <c r="Q38">
        <f t="shared" si="3"/>
        <v>11.375385472672255</v>
      </c>
      <c r="R38" t="s">
        <v>28</v>
      </c>
      <c r="S38" s="11">
        <v>11834</v>
      </c>
      <c r="T38" s="11">
        <f t="shared" si="4"/>
        <v>876.70216666666659</v>
      </c>
      <c r="U38" s="11">
        <f t="shared" si="5"/>
        <v>1660694.2037569787</v>
      </c>
      <c r="V38" s="11">
        <f t="shared" si="6"/>
        <v>219.17554166666665</v>
      </c>
      <c r="W38" s="11">
        <f t="shared" si="7"/>
        <v>415173.55093924468</v>
      </c>
      <c r="X38" s="11">
        <f t="shared" si="8"/>
        <v>87.670216666666661</v>
      </c>
      <c r="Y38" s="11">
        <f t="shared" si="9"/>
        <v>166069.42037569787</v>
      </c>
    </row>
    <row r="39" spans="1:25" x14ac:dyDescent="0.35">
      <c r="A39" s="22">
        <v>2010</v>
      </c>
      <c r="B39" s="21">
        <v>0.115</v>
      </c>
      <c r="C39" s="22">
        <v>8.4599999999999995E-2</v>
      </c>
      <c r="D39">
        <f t="shared" si="1"/>
        <v>6.7905566023096497E-3</v>
      </c>
      <c r="E39">
        <f t="shared" si="2"/>
        <v>1</v>
      </c>
      <c r="F39">
        <f t="shared" si="2"/>
        <v>1.0067905566023096</v>
      </c>
      <c r="G39">
        <f t="shared" si="2"/>
        <v>1.0136272248635885</v>
      </c>
      <c r="H39">
        <f t="shared" si="2"/>
        <v>1.0205103179076667</v>
      </c>
      <c r="I39">
        <f t="shared" si="2"/>
        <v>1.0274401509846598</v>
      </c>
      <c r="J39">
        <f t="shared" si="2"/>
        <v>1.0344170414854068</v>
      </c>
      <c r="K39">
        <f t="shared" si="2"/>
        <v>1.0414413089560071</v>
      </c>
      <c r="L39">
        <f t="shared" si="2"/>
        <v>1.0485132751124562</v>
      </c>
      <c r="M39">
        <f t="shared" si="2"/>
        <v>1.0556332638553805</v>
      </c>
      <c r="N39">
        <f t="shared" si="2"/>
        <v>1.0628016012848713</v>
      </c>
      <c r="O39">
        <f t="shared" si="2"/>
        <v>1.0700186157154217</v>
      </c>
      <c r="P39">
        <f t="shared" si="2"/>
        <v>1.0772846376909622</v>
      </c>
      <c r="Q39">
        <f t="shared" si="3"/>
        <v>12.458477994458729</v>
      </c>
      <c r="R39" t="s">
        <v>28</v>
      </c>
      <c r="S39" s="11">
        <v>11835</v>
      </c>
      <c r="T39" s="11">
        <f t="shared" si="4"/>
        <v>872.83125000000007</v>
      </c>
      <c r="U39" s="11">
        <f t="shared" si="5"/>
        <v>1812063.0823158203</v>
      </c>
      <c r="V39" s="11">
        <f t="shared" si="6"/>
        <v>218.20781250000002</v>
      </c>
      <c r="W39" s="11">
        <f t="shared" si="7"/>
        <v>453015.77057895507</v>
      </c>
      <c r="X39" s="11">
        <f t="shared" si="8"/>
        <v>87.283124999999998</v>
      </c>
      <c r="Y39" s="11">
        <f t="shared" si="9"/>
        <v>181206.30823158199</v>
      </c>
    </row>
    <row r="40" spans="1:25" x14ac:dyDescent="0.35">
      <c r="A40" s="22">
        <v>2011</v>
      </c>
      <c r="B40" s="21">
        <v>0.112</v>
      </c>
      <c r="C40" s="22">
        <v>0.16039999999999999</v>
      </c>
      <c r="D40">
        <f t="shared" si="1"/>
        <v>1.2474226573744529E-2</v>
      </c>
      <c r="E40">
        <f t="shared" ref="E40:P45" si="10">POWER(1+$D40, E$3)</f>
        <v>1</v>
      </c>
      <c r="F40">
        <f t="shared" si="10"/>
        <v>1.0124742265737445</v>
      </c>
      <c r="G40">
        <f t="shared" si="10"/>
        <v>1.0251040594761023</v>
      </c>
      <c r="H40">
        <f t="shared" si="10"/>
        <v>1.0378914397756724</v>
      </c>
      <c r="I40">
        <f t="shared" si="10"/>
        <v>1.0508383327543842</v>
      </c>
      <c r="J40">
        <f t="shared" si="10"/>
        <v>1.0639467282095383</v>
      </c>
      <c r="K40">
        <f t="shared" si="10"/>
        <v>1.0772186407596185</v>
      </c>
      <c r="L40">
        <f t="shared" si="10"/>
        <v>1.0906561101539149</v>
      </c>
      <c r="M40">
        <f t="shared" si="10"/>
        <v>1.1042612015860138</v>
      </c>
      <c r="N40">
        <f t="shared" si="10"/>
        <v>1.1180360060111931</v>
      </c>
      <c r="O40">
        <f t="shared" si="10"/>
        <v>1.1319826404677813</v>
      </c>
      <c r="P40">
        <f t="shared" si="10"/>
        <v>1.146103248402522</v>
      </c>
      <c r="Q40">
        <f t="shared" si="3"/>
        <v>12.858512634170484</v>
      </c>
      <c r="R40" t="s">
        <v>28</v>
      </c>
      <c r="S40" s="11">
        <v>11836</v>
      </c>
      <c r="T40" s="11">
        <f t="shared" si="4"/>
        <v>875.86400000000003</v>
      </c>
      <c r="U40" s="11">
        <f t="shared" si="5"/>
        <v>2113980.309029093</v>
      </c>
      <c r="V40" s="11">
        <f t="shared" si="6"/>
        <v>218.96600000000001</v>
      </c>
      <c r="W40" s="11">
        <f t="shared" si="7"/>
        <v>528495.07725727325</v>
      </c>
      <c r="X40" s="11">
        <f t="shared" si="8"/>
        <v>87.586400000000012</v>
      </c>
      <c r="Y40" s="11">
        <f t="shared" si="9"/>
        <v>211398.03090290926</v>
      </c>
    </row>
    <row r="41" spans="1:25" x14ac:dyDescent="0.35">
      <c r="A41" s="22">
        <v>2012</v>
      </c>
      <c r="B41" s="21">
        <v>0.115</v>
      </c>
      <c r="C41" s="22">
        <v>2.9700000000000001E-2</v>
      </c>
      <c r="D41">
        <f t="shared" si="1"/>
        <v>2.441934817957403E-3</v>
      </c>
      <c r="E41">
        <f t="shared" si="10"/>
        <v>1</v>
      </c>
      <c r="F41">
        <f t="shared" si="10"/>
        <v>1.0024419348179574</v>
      </c>
      <c r="G41">
        <f t="shared" si="10"/>
        <v>1.0048898326815701</v>
      </c>
      <c r="H41">
        <f t="shared" si="10"/>
        <v>1.0073437081522065</v>
      </c>
      <c r="I41">
        <f t="shared" si="10"/>
        <v>1.0098035758267938</v>
      </c>
      <c r="J41">
        <f t="shared" si="10"/>
        <v>1.0122694503379031</v>
      </c>
      <c r="K41">
        <f t="shared" si="10"/>
        <v>1.0147413463538379</v>
      </c>
      <c r="L41">
        <f t="shared" si="10"/>
        <v>1.0172192785787204</v>
      </c>
      <c r="M41">
        <f t="shared" si="10"/>
        <v>1.0197032617525794</v>
      </c>
      <c r="N41">
        <f t="shared" si="10"/>
        <v>1.0221933106514378</v>
      </c>
      <c r="O41">
        <f t="shared" si="10"/>
        <v>1.0246894400874007</v>
      </c>
      <c r="P41">
        <f t="shared" si="10"/>
        <v>1.0271916649087434</v>
      </c>
      <c r="Q41">
        <f t="shared" si="3"/>
        <v>12.162486804149152</v>
      </c>
      <c r="R41" t="s">
        <v>28</v>
      </c>
      <c r="S41" s="11">
        <v>11837</v>
      </c>
      <c r="T41" s="11">
        <f t="shared" si="4"/>
        <v>872.9787500000001</v>
      </c>
      <c r="U41" s="11">
        <f t="shared" si="5"/>
        <v>2187383.1167344349</v>
      </c>
      <c r="V41" s="11">
        <f t="shared" si="6"/>
        <v>218.24468750000003</v>
      </c>
      <c r="W41" s="11">
        <f t="shared" si="7"/>
        <v>546845.77918360871</v>
      </c>
      <c r="X41" s="11">
        <f t="shared" si="8"/>
        <v>87.297875000000019</v>
      </c>
      <c r="Y41" s="11">
        <f t="shared" si="9"/>
        <v>218738.31167344344</v>
      </c>
    </row>
    <row r="42" spans="1:25" x14ac:dyDescent="0.35">
      <c r="A42" s="22">
        <v>2013</v>
      </c>
      <c r="B42" s="21">
        <v>0.128</v>
      </c>
      <c r="C42" s="22">
        <v>-9.0999999999999998E-2</v>
      </c>
      <c r="D42">
        <f t="shared" si="1"/>
        <v>-7.9193243398181234E-3</v>
      </c>
      <c r="E42">
        <f t="shared" si="10"/>
        <v>1</v>
      </c>
      <c r="F42">
        <f t="shared" si="10"/>
        <v>0.99208067566018188</v>
      </c>
      <c r="G42">
        <f t="shared" si="10"/>
        <v>0.98422406701836296</v>
      </c>
      <c r="H42">
        <f t="shared" si="10"/>
        <v>0.97642967740858966</v>
      </c>
      <c r="I42">
        <f t="shared" si="10"/>
        <v>0.968697014098167</v>
      </c>
      <c r="J42">
        <f t="shared" si="10"/>
        <v>0.96102558825651019</v>
      </c>
      <c r="K42">
        <f t="shared" si="10"/>
        <v>0.95341491492424235</v>
      </c>
      <c r="L42">
        <f t="shared" si="10"/>
        <v>0.94586451298253726</v>
      </c>
      <c r="M42">
        <f t="shared" si="10"/>
        <v>0.93837390512270435</v>
      </c>
      <c r="N42">
        <f t="shared" si="10"/>
        <v>0.93094261781601595</v>
      </c>
      <c r="O42">
        <f t="shared" si="10"/>
        <v>0.92357018128377155</v>
      </c>
      <c r="P42">
        <f t="shared" si="10"/>
        <v>0.91625612946760071</v>
      </c>
      <c r="Q42">
        <f t="shared" si="3"/>
        <v>11.490879284038684</v>
      </c>
      <c r="R42" t="s">
        <v>28</v>
      </c>
      <c r="S42" s="11">
        <v>11838</v>
      </c>
      <c r="T42" s="11">
        <f t="shared" si="4"/>
        <v>860.22800000000007</v>
      </c>
      <c r="U42" s="11">
        <f t="shared" si="5"/>
        <v>1998216.0292163515</v>
      </c>
      <c r="V42" s="11">
        <f t="shared" si="6"/>
        <v>215.05700000000002</v>
      </c>
      <c r="W42" s="11">
        <f t="shared" si="7"/>
        <v>499554.00730408786</v>
      </c>
      <c r="X42" s="11">
        <f t="shared" si="8"/>
        <v>86.022800000000018</v>
      </c>
      <c r="Y42" s="11">
        <f t="shared" si="9"/>
        <v>199821.60292163512</v>
      </c>
    </row>
    <row r="43" spans="1:25" x14ac:dyDescent="0.35">
      <c r="A43" s="22">
        <v>2014</v>
      </c>
      <c r="B43" s="21">
        <v>0.128</v>
      </c>
      <c r="C43" s="22">
        <v>0.1075</v>
      </c>
      <c r="D43">
        <f t="shared" si="1"/>
        <v>8.5450710394860963E-3</v>
      </c>
      <c r="E43">
        <f t="shared" si="10"/>
        <v>1</v>
      </c>
      <c r="F43">
        <f t="shared" si="10"/>
        <v>1.0085450710394861</v>
      </c>
      <c r="G43">
        <f t="shared" si="10"/>
        <v>1.017163160318042</v>
      </c>
      <c r="H43">
        <f t="shared" si="10"/>
        <v>1.0258548917817079</v>
      </c>
      <c r="I43">
        <f t="shared" si="10"/>
        <v>1.0346208947081867</v>
      </c>
      <c r="J43">
        <f t="shared" si="10"/>
        <v>1.0434618037524048</v>
      </c>
      <c r="K43">
        <f t="shared" si="10"/>
        <v>1.0523782589924593</v>
      </c>
      <c r="L43">
        <f t="shared" si="10"/>
        <v>1.0613709059759606</v>
      </c>
      <c r="M43">
        <f t="shared" si="10"/>
        <v>1.0704403957667687</v>
      </c>
      <c r="N43">
        <f t="shared" si="10"/>
        <v>1.0795873849921314</v>
      </c>
      <c r="O43">
        <f t="shared" si="10"/>
        <v>1.0888125358902221</v>
      </c>
      <c r="P43">
        <f t="shared" si="10"/>
        <v>1.098116516358087</v>
      </c>
      <c r="Q43">
        <f t="shared" si="3"/>
        <v>12.580351819575455</v>
      </c>
      <c r="R43" t="s">
        <v>28</v>
      </c>
      <c r="S43" s="11">
        <v>11839</v>
      </c>
      <c r="T43" s="11">
        <f t="shared" si="4"/>
        <v>860.30066666666664</v>
      </c>
      <c r="U43" s="11">
        <f t="shared" si="5"/>
        <v>2223847.1374143912</v>
      </c>
      <c r="V43" s="11">
        <f t="shared" si="6"/>
        <v>215.07516666666666</v>
      </c>
      <c r="W43" s="11">
        <f t="shared" si="7"/>
        <v>555961.78435359779</v>
      </c>
      <c r="X43" s="11">
        <f t="shared" si="8"/>
        <v>86.030066666666684</v>
      </c>
      <c r="Y43" s="11">
        <f t="shared" si="9"/>
        <v>222384.71374143907</v>
      </c>
    </row>
    <row r="44" spans="1:25" x14ac:dyDescent="0.35">
      <c r="A44" s="22">
        <v>2015</v>
      </c>
      <c r="B44" s="21">
        <v>0.128</v>
      </c>
      <c r="C44" s="22">
        <v>1.2800000000000001E-2</v>
      </c>
      <c r="D44">
        <f t="shared" si="1"/>
        <v>1.0604595907135472E-3</v>
      </c>
      <c r="E44">
        <f t="shared" si="10"/>
        <v>1</v>
      </c>
      <c r="F44">
        <f t="shared" si="10"/>
        <v>1.0010604595907135</v>
      </c>
      <c r="G44">
        <f t="shared" si="10"/>
        <v>1.0021220437559706</v>
      </c>
      <c r="H44">
        <f t="shared" si="10"/>
        <v>1.0031847536883371</v>
      </c>
      <c r="I44">
        <f t="shared" si="10"/>
        <v>1.0042485905816434</v>
      </c>
      <c r="J44">
        <f t="shared" si="10"/>
        <v>1.0053135556309862</v>
      </c>
      <c r="K44">
        <f t="shared" si="10"/>
        <v>1.0063796500327293</v>
      </c>
      <c r="L44">
        <f t="shared" si="10"/>
        <v>1.0074468749845056</v>
      </c>
      <c r="M44">
        <f t="shared" si="10"/>
        <v>1.0085152316852173</v>
      </c>
      <c r="N44">
        <f t="shared" si="10"/>
        <v>1.0095847213350386</v>
      </c>
      <c r="O44">
        <f t="shared" si="10"/>
        <v>1.0106553451354161</v>
      </c>
      <c r="P44">
        <f t="shared" si="10"/>
        <v>1.011727104289071</v>
      </c>
      <c r="Q44">
        <f t="shared" si="3"/>
        <v>12.07023833070963</v>
      </c>
      <c r="R44" t="s">
        <v>28</v>
      </c>
      <c r="S44" s="11">
        <v>11840</v>
      </c>
      <c r="T44" s="11">
        <f t="shared" si="4"/>
        <v>860.37333333333333</v>
      </c>
      <c r="U44" s="11">
        <f t="shared" si="5"/>
        <v>2262697.2919600154</v>
      </c>
      <c r="V44" s="11">
        <f t="shared" si="6"/>
        <v>215.09333333333333</v>
      </c>
      <c r="W44" s="11">
        <f t="shared" si="7"/>
        <v>565674.32299000386</v>
      </c>
      <c r="X44" s="11">
        <f t="shared" si="8"/>
        <v>86.037333333333336</v>
      </c>
      <c r="Y44" s="11">
        <f t="shared" si="9"/>
        <v>226269.72919600151</v>
      </c>
    </row>
    <row r="45" spans="1:25" x14ac:dyDescent="0.35">
      <c r="A45" s="22">
        <v>2016</v>
      </c>
      <c r="B45" s="21">
        <v>0.128</v>
      </c>
      <c r="C45" s="22">
        <v>6.8999999999999999E-3</v>
      </c>
      <c r="D45">
        <f t="shared" si="1"/>
        <v>5.7318953866358768E-4</v>
      </c>
      <c r="E45">
        <f t="shared" si="10"/>
        <v>1</v>
      </c>
      <c r="F45">
        <f t="shared" si="10"/>
        <v>1.0005731895386636</v>
      </c>
      <c r="G45">
        <f t="shared" si="10"/>
        <v>1.0011467076235745</v>
      </c>
      <c r="H45">
        <f t="shared" si="10"/>
        <v>1.0017205544430519</v>
      </c>
      <c r="I45">
        <f t="shared" si="10"/>
        <v>1.002294730185523</v>
      </c>
      <c r="J45">
        <f t="shared" si="10"/>
        <v>1.002869235039523</v>
      </c>
      <c r="K45">
        <f t="shared" si="10"/>
        <v>1.0034440691936952</v>
      </c>
      <c r="L45">
        <f t="shared" si="10"/>
        <v>1.0040192328367912</v>
      </c>
      <c r="M45">
        <f t="shared" si="10"/>
        <v>1.0045947261576702</v>
      </c>
      <c r="N45">
        <f t="shared" si="10"/>
        <v>1.0051705493453005</v>
      </c>
      <c r="O45">
        <f t="shared" si="10"/>
        <v>1.0057467025887579</v>
      </c>
      <c r="P45">
        <f t="shared" si="10"/>
        <v>1.0063231860772273</v>
      </c>
      <c r="Q45">
        <f t="shared" si="3"/>
        <v>12.037902883029776</v>
      </c>
      <c r="R45" t="s">
        <v>28</v>
      </c>
      <c r="S45" s="11">
        <v>11841</v>
      </c>
      <c r="T45" s="11">
        <f t="shared" si="4"/>
        <v>860.44600000000003</v>
      </c>
      <c r="U45" s="11">
        <f t="shared" si="5"/>
        <v>2288667.8686586306</v>
      </c>
      <c r="V45" s="11">
        <f t="shared" si="6"/>
        <v>215.11150000000001</v>
      </c>
      <c r="W45" s="11">
        <f t="shared" si="7"/>
        <v>572166.96716465766</v>
      </c>
      <c r="X45" s="11">
        <f t="shared" si="8"/>
        <v>86.044600000000003</v>
      </c>
      <c r="Y45" s="11">
        <f t="shared" si="9"/>
        <v>228866.78686586305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2" sqref="A2"/>
    </sheetView>
  </sheetViews>
  <sheetFormatPr defaultColWidth="10.6640625" defaultRowHeight="15.5" x14ac:dyDescent="0.35"/>
  <cols>
    <col min="2" max="2" width="14" bestFit="1" customWidth="1"/>
  </cols>
  <sheetData>
    <row r="1" spans="1:2" x14ac:dyDescent="0.35">
      <c r="A1" t="s">
        <v>23</v>
      </c>
      <c r="B1" t="s">
        <v>3</v>
      </c>
    </row>
    <row r="2" spans="1:2" x14ac:dyDescent="0.35">
      <c r="A2">
        <v>1975</v>
      </c>
      <c r="B2">
        <v>11800</v>
      </c>
    </row>
    <row r="3" spans="1:2" x14ac:dyDescent="0.35">
      <c r="A3">
        <v>1976</v>
      </c>
      <c r="B3">
        <v>12686</v>
      </c>
    </row>
    <row r="4" spans="1:2" x14ac:dyDescent="0.35">
      <c r="A4">
        <v>1977</v>
      </c>
      <c r="B4">
        <v>13572</v>
      </c>
    </row>
    <row r="5" spans="1:2" x14ac:dyDescent="0.35">
      <c r="A5">
        <v>1978</v>
      </c>
      <c r="B5">
        <v>15064</v>
      </c>
    </row>
    <row r="6" spans="1:2" x14ac:dyDescent="0.35">
      <c r="A6">
        <v>1979</v>
      </c>
      <c r="B6">
        <v>16461</v>
      </c>
    </row>
    <row r="7" spans="1:2" x14ac:dyDescent="0.35">
      <c r="A7">
        <v>1980</v>
      </c>
      <c r="B7">
        <v>17710</v>
      </c>
    </row>
    <row r="8" spans="1:2" x14ac:dyDescent="0.35">
      <c r="A8">
        <v>1981</v>
      </c>
      <c r="B8">
        <v>19074</v>
      </c>
    </row>
    <row r="9" spans="1:2" x14ac:dyDescent="0.35">
      <c r="A9">
        <v>1982</v>
      </c>
      <c r="B9">
        <v>20171</v>
      </c>
    </row>
    <row r="10" spans="1:2" x14ac:dyDescent="0.35">
      <c r="A10">
        <v>1983</v>
      </c>
      <c r="B10">
        <v>20885</v>
      </c>
    </row>
    <row r="11" spans="1:2" x14ac:dyDescent="0.35">
      <c r="A11">
        <v>1984</v>
      </c>
      <c r="B11">
        <v>22415</v>
      </c>
    </row>
    <row r="12" spans="1:2" x14ac:dyDescent="0.35">
      <c r="A12">
        <v>1985</v>
      </c>
      <c r="B12">
        <v>23618</v>
      </c>
    </row>
    <row r="13" spans="1:2" x14ac:dyDescent="0.35">
      <c r="A13">
        <v>1986</v>
      </c>
      <c r="B13">
        <v>24897</v>
      </c>
    </row>
    <row r="14" spans="1:2" x14ac:dyDescent="0.35">
      <c r="A14">
        <v>1987</v>
      </c>
      <c r="B14">
        <v>26061</v>
      </c>
    </row>
    <row r="15" spans="1:2" x14ac:dyDescent="0.35">
      <c r="A15">
        <v>1988</v>
      </c>
      <c r="B15">
        <v>27225</v>
      </c>
    </row>
    <row r="16" spans="1:2" x14ac:dyDescent="0.35">
      <c r="A16">
        <v>1989</v>
      </c>
      <c r="B16">
        <v>28906</v>
      </c>
    </row>
    <row r="17" spans="1:2" x14ac:dyDescent="0.35">
      <c r="A17">
        <v>1990</v>
      </c>
      <c r="B17">
        <v>29943</v>
      </c>
    </row>
    <row r="18" spans="1:2" x14ac:dyDescent="0.35">
      <c r="A18">
        <v>1991</v>
      </c>
      <c r="B18">
        <v>30126</v>
      </c>
    </row>
    <row r="19" spans="1:2" x14ac:dyDescent="0.35">
      <c r="A19">
        <v>1992</v>
      </c>
      <c r="B19">
        <v>30636</v>
      </c>
    </row>
    <row r="20" spans="1:2" x14ac:dyDescent="0.35">
      <c r="A20">
        <v>1993</v>
      </c>
      <c r="B20">
        <v>31241</v>
      </c>
    </row>
    <row r="21" spans="1:2" x14ac:dyDescent="0.35">
      <c r="A21">
        <v>1994</v>
      </c>
      <c r="B21">
        <v>32264</v>
      </c>
    </row>
    <row r="22" spans="1:2" x14ac:dyDescent="0.35">
      <c r="A22">
        <v>1995</v>
      </c>
      <c r="B22">
        <v>34076</v>
      </c>
    </row>
    <row r="23" spans="1:2" x14ac:dyDescent="0.35">
      <c r="A23">
        <v>1996</v>
      </c>
      <c r="B23">
        <v>35492</v>
      </c>
    </row>
    <row r="24" spans="1:2" x14ac:dyDescent="0.35">
      <c r="A24">
        <v>1997</v>
      </c>
      <c r="B24">
        <v>37005</v>
      </c>
    </row>
    <row r="25" spans="1:2" x14ac:dyDescent="0.35">
      <c r="A25">
        <v>1998</v>
      </c>
      <c r="B25">
        <v>38885</v>
      </c>
    </row>
    <row r="26" spans="1:2" x14ac:dyDescent="0.35">
      <c r="A26">
        <v>1999</v>
      </c>
      <c r="B26">
        <v>40696</v>
      </c>
    </row>
    <row r="27" spans="1:2" x14ac:dyDescent="0.35">
      <c r="A27">
        <v>2000</v>
      </c>
      <c r="B27">
        <v>41990</v>
      </c>
    </row>
    <row r="28" spans="1:2" x14ac:dyDescent="0.35">
      <c r="A28">
        <v>2001</v>
      </c>
      <c r="B28">
        <v>42228</v>
      </c>
    </row>
    <row r="29" spans="1:2" x14ac:dyDescent="0.35">
      <c r="A29">
        <v>2002</v>
      </c>
      <c r="B29">
        <v>42409</v>
      </c>
    </row>
    <row r="30" spans="1:2" x14ac:dyDescent="0.35">
      <c r="A30">
        <v>2003</v>
      </c>
      <c r="B30">
        <v>43318</v>
      </c>
    </row>
    <row r="31" spans="1:2" x14ac:dyDescent="0.35">
      <c r="A31">
        <v>2004</v>
      </c>
      <c r="B31">
        <v>44334</v>
      </c>
    </row>
    <row r="32" spans="1:2" x14ac:dyDescent="0.35">
      <c r="A32">
        <v>2005</v>
      </c>
      <c r="B32">
        <v>46326</v>
      </c>
    </row>
    <row r="33" spans="1:2" x14ac:dyDescent="0.35">
      <c r="A33">
        <v>2006</v>
      </c>
      <c r="B33">
        <v>48201</v>
      </c>
    </row>
    <row r="34" spans="1:2" x14ac:dyDescent="0.35">
      <c r="A34">
        <v>2007</v>
      </c>
      <c r="B34">
        <v>50233</v>
      </c>
    </row>
    <row r="35" spans="1:2" x14ac:dyDescent="0.35">
      <c r="A35">
        <v>2008</v>
      </c>
      <c r="B35">
        <v>50303</v>
      </c>
    </row>
    <row r="36" spans="1:2" x14ac:dyDescent="0.35">
      <c r="A36">
        <v>2009</v>
      </c>
      <c r="B36">
        <v>49777</v>
      </c>
    </row>
    <row r="37" spans="1:2" x14ac:dyDescent="0.35">
      <c r="A37">
        <v>2010</v>
      </c>
      <c r="B37">
        <v>49276</v>
      </c>
    </row>
    <row r="38" spans="1:2" x14ac:dyDescent="0.35">
      <c r="A38">
        <v>2011</v>
      </c>
      <c r="B38">
        <v>50054</v>
      </c>
    </row>
    <row r="39" spans="1:2" x14ac:dyDescent="0.35">
      <c r="A39">
        <v>2012</v>
      </c>
      <c r="B39">
        <v>51017</v>
      </c>
    </row>
    <row r="40" spans="1:2" x14ac:dyDescent="0.35">
      <c r="A40">
        <v>2013</v>
      </c>
      <c r="B40">
        <v>53585</v>
      </c>
    </row>
    <row r="41" spans="1:2" x14ac:dyDescent="0.35">
      <c r="A41">
        <v>2014</v>
      </c>
      <c r="B41">
        <v>53657</v>
      </c>
    </row>
    <row r="42" spans="1:2" x14ac:dyDescent="0.35">
      <c r="A42">
        <v>2015</v>
      </c>
      <c r="B42">
        <v>56516</v>
      </c>
    </row>
    <row r="43" spans="1:2" x14ac:dyDescent="0.35">
      <c r="A43">
        <v>2016</v>
      </c>
      <c r="B43">
        <v>59039</v>
      </c>
    </row>
  </sheetData>
  <autoFilter ref="A1:B44">
    <sortState ref="A2:B44">
      <sortCondition ref="A1:A44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Income</vt:lpstr>
      <vt:lpstr>Rates of return</vt:lpstr>
      <vt:lpstr>Accumulated Wealth S&amp;P 500</vt:lpstr>
      <vt:lpstr>Accumulated Wealth 10Tres</vt:lpstr>
      <vt:lpstr>scratch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Sharp</dc:creator>
  <cp:lastModifiedBy>Evil Doctor Zed</cp:lastModifiedBy>
  <dcterms:created xsi:type="dcterms:W3CDTF">2017-12-10T17:47:03Z</dcterms:created>
  <dcterms:modified xsi:type="dcterms:W3CDTF">2017-12-12T17:12:23Z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2b4181cf-1269-4478-b1eb-41b5f027e17d</vt:lpwstr>
  </property>
</Properties>
</file>